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１ページ" sheetId="1" r:id="rId1"/>
    <sheet name="２ページ" sheetId="2" r:id="rId2"/>
    <sheet name="３ページ（共同取組活動費入力集計表）" sheetId="3" r:id="rId3"/>
    <sheet name="４ﾍﾟｰｼﾞ（共同取組活動費面積案分表）" sheetId="4" r:id="rId4"/>
    <sheet name="個人明細書1~２" sheetId="5" r:id="rId5"/>
    <sheet name="個人明細書3~4" sheetId="6" r:id="rId6"/>
    <sheet name="個人明細書5～6" sheetId="7" r:id="rId7"/>
    <sheet name="個人明細書7～8" sheetId="8" r:id="rId8"/>
    <sheet name="個人明細書9～10" sheetId="9" r:id="rId9"/>
    <sheet name="個人明細書11～12" sheetId="10" r:id="rId10"/>
    <sheet name="個人明細書13～14" sheetId="11" r:id="rId11"/>
    <sheet name="個人明細書15～16" sheetId="12" r:id="rId12"/>
    <sheet name="個人明細書17～18" sheetId="13" r:id="rId13"/>
    <sheet name="個人明細書19～20" sheetId="14" r:id="rId14"/>
    <sheet name="個人明細書21～22" sheetId="15" r:id="rId15"/>
    <sheet name="個人明細書23～24" sheetId="16" r:id="rId16"/>
    <sheet name="個人明細書25～26" sheetId="17" r:id="rId17"/>
    <sheet name="個人明細書27～28" sheetId="18" r:id="rId18"/>
    <sheet name="個人明細書29" sheetId="19" r:id="rId19"/>
  </sheets>
  <definedNames>
    <definedName name="_xlfn.IFERROR" hidden="1">#NAME?</definedName>
    <definedName name="_xlnm.Print_Area" localSheetId="0">'１ページ'!$A$1:$D$31</definedName>
    <definedName name="_xlnm.Print_Area" localSheetId="1">'２ページ'!$A$1:$F$41</definedName>
    <definedName name="_xlnm.Print_Area" localSheetId="3">'４ﾍﾟｰｼﾞ（共同取組活動費面積案分表）'!$A$1:$L$34</definedName>
    <definedName name="_xlnm.Print_Area" localSheetId="4">'個人明細書1~２'!$A$1:$I$48</definedName>
    <definedName name="_xlnm.Print_Area" localSheetId="9">'個人明細書11～12'!$A$1:$I$48</definedName>
    <definedName name="_xlnm.Print_Area" localSheetId="10">'個人明細書13～14'!$A$1:$I$48</definedName>
    <definedName name="_xlnm.Print_Area" localSheetId="11">'個人明細書15～16'!$A$1:$I$48</definedName>
    <definedName name="_xlnm.Print_Area" localSheetId="12">'個人明細書17～18'!$A$1:$I$48</definedName>
    <definedName name="_xlnm.Print_Area" localSheetId="13">'個人明細書19～20'!$A$1:$I$48</definedName>
    <definedName name="_xlnm.Print_Area" localSheetId="14">'個人明細書21～22'!$A$1:$I$48</definedName>
    <definedName name="_xlnm.Print_Area" localSheetId="15">'個人明細書23～24'!$A$1:$I$48</definedName>
    <definedName name="_xlnm.Print_Area" localSheetId="16">'個人明細書25～26'!$A$1:$I$48</definedName>
    <definedName name="_xlnm.Print_Area" localSheetId="17">'個人明細書27～28'!$A$1:$I$48</definedName>
    <definedName name="_xlnm.Print_Area" localSheetId="18">'個人明細書29'!$A$1:$I$48</definedName>
    <definedName name="_xlnm.Print_Area" localSheetId="5">'個人明細書3~4'!$A$1:$I$48</definedName>
    <definedName name="_xlnm.Print_Area" localSheetId="6">'個人明細書5～6'!$A$1:$I$48</definedName>
    <definedName name="_xlnm.Print_Area" localSheetId="7">'個人明細書7～8'!$A$1:$I$48</definedName>
    <definedName name="_xlnm.Print_Area" localSheetId="8">'個人明細書9～10'!$A$1:$I$48</definedName>
  </definedNames>
  <calcPr fullCalcOnLoad="1"/>
</workbook>
</file>

<file path=xl/comments1.xml><?xml version="1.0" encoding="utf-8"?>
<comments xmlns="http://schemas.openxmlformats.org/spreadsheetml/2006/main">
  <authors>
    <author>PC1918</author>
  </authors>
  <commentList>
    <comment ref="C28" authorId="0">
      <text>
        <r>
          <rPr>
            <sz val="11"/>
            <rFont val="MS P ゴシック"/>
            <family val="3"/>
          </rPr>
          <t>Ⓑと同額となります。
また、2ページの合計支出額とも同額となります。</t>
        </r>
        <r>
          <rPr>
            <sz val="9"/>
            <rFont val="MS P ゴシック"/>
            <family val="3"/>
          </rPr>
          <t xml:space="preserve">
</t>
        </r>
      </text>
    </comment>
    <comment ref="C30" authorId="0">
      <text>
        <r>
          <rPr>
            <sz val="11"/>
            <rFont val="MS P ゴシック"/>
            <family val="3"/>
          </rPr>
          <t>積立金及び繰越金は共同取組活動費の支出額とはなりません。</t>
        </r>
      </text>
    </comment>
    <comment ref="C26" authorId="0">
      <text>
        <r>
          <rPr>
            <sz val="11"/>
            <rFont val="MS P ゴシック"/>
            <family val="3"/>
          </rPr>
          <t>預金利子は入りません。</t>
        </r>
        <r>
          <rPr>
            <sz val="9"/>
            <rFont val="MS P ゴシック"/>
            <family val="3"/>
          </rPr>
          <t xml:space="preserve">
自動計算になっています。
</t>
        </r>
      </text>
    </comment>
    <comment ref="C17" authorId="0">
      <text>
        <r>
          <rPr>
            <b/>
            <sz val="11"/>
            <rFont val="MS P ゴシック"/>
            <family val="3"/>
          </rPr>
          <t>自動計算です（交付金のみの総額となります、預金利子は入りません）。</t>
        </r>
      </text>
    </comment>
    <comment ref="D5" authorId="0">
      <text>
        <r>
          <rPr>
            <sz val="11"/>
            <rFont val="MS P ゴシック"/>
            <family val="3"/>
          </rPr>
          <t>集落協定名を入力</t>
        </r>
        <r>
          <rPr>
            <sz val="9"/>
            <rFont val="MS P ゴシック"/>
            <family val="3"/>
          </rPr>
          <t xml:space="preserve">
</t>
        </r>
      </text>
    </comment>
    <comment ref="D6" authorId="0">
      <text>
        <r>
          <rPr>
            <sz val="11"/>
            <rFont val="MS P ゴシック"/>
            <family val="3"/>
          </rPr>
          <t>協定代表者を入力</t>
        </r>
        <r>
          <rPr>
            <sz val="9"/>
            <rFont val="MS P ゴシック"/>
            <family val="3"/>
          </rPr>
          <t xml:space="preserve">
</t>
        </r>
      </text>
    </comment>
    <comment ref="D1" authorId="0">
      <text>
        <r>
          <rPr>
            <sz val="11"/>
            <rFont val="MS P ゴシック"/>
            <family val="3"/>
          </rPr>
          <t>提出年月日を入力</t>
        </r>
        <r>
          <rPr>
            <sz val="9"/>
            <rFont val="MS P ゴシック"/>
            <family val="3"/>
          </rPr>
          <t xml:space="preserve">
</t>
        </r>
      </text>
    </comment>
    <comment ref="B8" authorId="0">
      <text>
        <r>
          <rPr>
            <b/>
            <sz val="11"/>
            <rFont val="MS P ゴシック"/>
            <family val="3"/>
          </rPr>
          <t>報告の対象となる年を入力</t>
        </r>
      </text>
    </comment>
    <comment ref="C15" authorId="0">
      <text>
        <r>
          <rPr>
            <b/>
            <sz val="9"/>
            <rFont val="MS P ゴシック"/>
            <family val="3"/>
          </rPr>
          <t xml:space="preserve">自動計算です。
</t>
        </r>
      </text>
    </comment>
    <comment ref="C16" authorId="0">
      <text>
        <r>
          <rPr>
            <sz val="9"/>
            <rFont val="MS P ゴシック"/>
            <family val="3"/>
          </rPr>
          <t xml:space="preserve">自動計算です。
</t>
        </r>
      </text>
    </comment>
    <comment ref="D21" authorId="0">
      <text>
        <r>
          <rPr>
            <sz val="9"/>
            <rFont val="MS P ゴシック"/>
            <family val="3"/>
          </rPr>
          <t xml:space="preserve">各項目ごとの支出内容を記入下さい。
</t>
        </r>
      </text>
    </comment>
    <comment ref="D22" authorId="0">
      <text>
        <r>
          <rPr>
            <sz val="9"/>
            <rFont val="MS P ゴシック"/>
            <family val="3"/>
          </rPr>
          <t xml:space="preserve">3ページで入力した支出額の主な内容を記入下さい。
</t>
        </r>
      </text>
    </comment>
    <comment ref="D26" authorId="0">
      <text>
        <r>
          <rPr>
            <sz val="11"/>
            <rFont val="MS P ゴシック"/>
            <family val="3"/>
          </rPr>
          <t>左の内訳（繰越金、積立金）の額を記入してください。</t>
        </r>
      </text>
    </comment>
  </commentList>
</comments>
</file>

<file path=xl/comments2.xml><?xml version="1.0" encoding="utf-8"?>
<comments xmlns="http://schemas.openxmlformats.org/spreadsheetml/2006/main">
  <authors>
    <author>PC1918</author>
  </authors>
  <commentList>
    <comment ref="D5" authorId="0">
      <text>
        <r>
          <rPr>
            <sz val="9"/>
            <rFont val="MS P ゴシック"/>
            <family val="3"/>
          </rPr>
          <t xml:space="preserve">1ページの共同取組活動費の支出総額_xD83C__xDD2B_の額を個人ごとの面積案分した額を記入
</t>
        </r>
      </text>
    </comment>
    <comment ref="E5" authorId="0">
      <text>
        <r>
          <rPr>
            <sz val="9"/>
            <rFont val="MS P ゴシック"/>
            <family val="3"/>
          </rPr>
          <t xml:space="preserve">収入額の総額がその協定の交付金の入金額と一致します。
</t>
        </r>
      </text>
    </comment>
    <comment ref="A5" authorId="0">
      <text>
        <r>
          <rPr>
            <sz val="9"/>
            <rFont val="MS P ゴシック"/>
            <family val="3"/>
          </rPr>
          <t>協定の参加者個人名を入力</t>
        </r>
        <r>
          <rPr>
            <b/>
            <sz val="9"/>
            <rFont val="MS P ゴシック"/>
            <family val="3"/>
          </rPr>
          <t xml:space="preserve">
</t>
        </r>
      </text>
    </comment>
    <comment ref="B5" authorId="0">
      <text>
        <r>
          <rPr>
            <sz val="9"/>
            <rFont val="MS P ゴシック"/>
            <family val="3"/>
          </rPr>
          <t xml:space="preserve">個人に配分した額をそれぞれ入力
</t>
        </r>
      </text>
    </comment>
    <comment ref="C5" authorId="0">
      <text>
        <r>
          <rPr>
            <sz val="9"/>
            <rFont val="MS P ゴシック"/>
            <family val="3"/>
          </rPr>
          <t>個人交付金総額（個人面積×交付単価）から
個人配分分を引いた額を記入</t>
        </r>
      </text>
    </comment>
  </commentList>
</comments>
</file>

<file path=xl/comments3.xml><?xml version="1.0" encoding="utf-8"?>
<comments xmlns="http://schemas.openxmlformats.org/spreadsheetml/2006/main">
  <authors>
    <author>PC1918</author>
  </authors>
  <commentList>
    <comment ref="J6" authorId="0">
      <text>
        <r>
          <rPr>
            <sz val="11"/>
            <rFont val="MS P ゴシック"/>
            <family val="3"/>
          </rPr>
          <t>積立金は、協定書に記載がある場合のみとなります。</t>
        </r>
        <r>
          <rPr>
            <sz val="9"/>
            <rFont val="MS P ゴシック"/>
            <family val="3"/>
          </rPr>
          <t xml:space="preserve">
</t>
        </r>
        <r>
          <rPr>
            <sz val="11"/>
            <rFont val="MS P ゴシック"/>
            <family val="3"/>
          </rPr>
          <t>※生産性向上対策の加算を行っている協定で積立金として現在も積み立てている場合は、加算金額がこの項目に入ります。</t>
        </r>
      </text>
    </comment>
  </commentList>
</comments>
</file>

<file path=xl/comments4.xml><?xml version="1.0" encoding="utf-8"?>
<comments xmlns="http://schemas.openxmlformats.org/spreadsheetml/2006/main">
  <authors>
    <author>PC1918</author>
  </authors>
  <commentList>
    <comment ref="G4" authorId="0">
      <text>
        <r>
          <rPr>
            <sz val="9"/>
            <rFont val="MS P ゴシック"/>
            <family val="3"/>
          </rPr>
          <t xml:space="preserve">左参加者ごとの協定参加面積（急傾斜＋緩傾斜の合計）を入れて下さい。
</t>
        </r>
      </text>
    </comment>
    <comment ref="K4" authorId="0">
      <text>
        <r>
          <rPr>
            <sz val="9"/>
            <rFont val="MS P ゴシック"/>
            <family val="3"/>
          </rPr>
          <t xml:space="preserve">協定の合計面積から自動計算で個人ごとの面積割合を計算します。
</t>
        </r>
      </text>
    </comment>
    <comment ref="L4" authorId="0">
      <text>
        <r>
          <rPr>
            <sz val="9"/>
            <rFont val="MS P ゴシック"/>
            <family val="3"/>
          </rPr>
          <t xml:space="preserve">基準金額の数値から案分率により個人ごとの共同取組活動支出額を自動計算しています。
</t>
        </r>
      </text>
    </comment>
    <comment ref="B4" authorId="0">
      <text>
        <r>
          <rPr>
            <sz val="9"/>
            <rFont val="MS P ゴシック"/>
            <family val="3"/>
          </rPr>
          <t xml:space="preserve">2ページの協定参加者名から自動で入力されます。
</t>
        </r>
      </text>
    </comment>
    <comment ref="G33" authorId="0">
      <text>
        <r>
          <rPr>
            <sz val="9"/>
            <rFont val="MS P ゴシック"/>
            <family val="3"/>
          </rPr>
          <t xml:space="preserve">合計は協定面積と同じとなります。
</t>
        </r>
      </text>
    </comment>
    <comment ref="C4" authorId="0">
      <text>
        <r>
          <rPr>
            <sz val="9"/>
            <rFont val="MS P ゴシック"/>
            <family val="3"/>
          </rPr>
          <t xml:space="preserve">個人ごとの急傾斜面積を入力
</t>
        </r>
      </text>
    </comment>
    <comment ref="E4" authorId="0">
      <text>
        <r>
          <rPr>
            <sz val="9"/>
            <rFont val="MS P ゴシック"/>
            <family val="3"/>
          </rPr>
          <t xml:space="preserve">個人ごとの緩傾斜面積を入力
</t>
        </r>
      </text>
    </comment>
  </commentList>
</comments>
</file>

<file path=xl/sharedStrings.xml><?xml version="1.0" encoding="utf-8"?>
<sst xmlns="http://schemas.openxmlformats.org/spreadsheetml/2006/main" count="688" uniqueCount="160">
  <si>
    <t>１　交付金に係る配分額及び共同取組活動の支出額</t>
  </si>
  <si>
    <t>（１）配分総額</t>
  </si>
  <si>
    <t>配分等の基礎（配分方法）</t>
  </si>
  <si>
    <t>①個人配分分</t>
  </si>
  <si>
    <t>②共同取組活動分</t>
  </si>
  <si>
    <t>（２）共同取組活動支出額</t>
  </si>
  <si>
    <t>支出項目</t>
  </si>
  <si>
    <t>支出額</t>
  </si>
  <si>
    <t>集落協定代表者</t>
  </si>
  <si>
    <t>２　協定参加者別明細</t>
  </si>
  <si>
    <t>協定参加者</t>
  </si>
  <si>
    <t>個人配分分</t>
  </si>
  <si>
    <t>収入額</t>
  </si>
  <si>
    <t>共同取組活動</t>
  </si>
  <si>
    <t>　　集落協定名</t>
  </si>
  <si>
    <t>令和　　年　　月　　日</t>
  </si>
  <si>
    <t>栄村長　宮川　幹雄　㊞</t>
  </si>
  <si>
    <t>③水路･農道等の維持管理等集落の共同取組活動に要する経費</t>
  </si>
  <si>
    <t>②農業生産活動等の体制整備に向けた活動等の集落マスタープランの将来像を実現するための活動に対する経費</t>
  </si>
  <si>
    <t>①役員等の各担当者の活動に対する経費</t>
  </si>
  <si>
    <t>④農用地の維持・管理活動を行う者に対する経費</t>
  </si>
  <si>
    <t>⑤毎年の積立額又は次年度への繰越予定額</t>
  </si>
  <si>
    <t>③交付金総額（Ⓐ+Ⓑ）</t>
  </si>
  <si>
    <t>様</t>
  </si>
  <si>
    <t>個人配分分収入額</t>
  </si>
  <si>
    <t>円</t>
  </si>
  <si>
    <t>共同取組活動収入額</t>
  </si>
  <si>
    <t>共同取組活動支出額</t>
  </si>
  <si>
    <t>合計支出額　②</t>
  </si>
  <si>
    <t>合計収入額　①</t>
  </si>
  <si>
    <t>　　上記のとおり栄村長に報告しました。</t>
  </si>
  <si>
    <t>代表</t>
  </si>
  <si>
    <t>　　　　　　　　　　き　り　と　り</t>
  </si>
  <si>
    <t>個人明細番号</t>
  </si>
  <si>
    <t>㊞</t>
  </si>
  <si>
    <t>計</t>
  </si>
  <si>
    <t>中山間地域等直接支払交付金収支報告書</t>
  </si>
  <si>
    <t>中山間地域等直接支払交付金収支証明書</t>
  </si>
  <si>
    <t>中山間地域等直接支払交付金明細書</t>
  </si>
  <si>
    <t>収入項目</t>
  </si>
  <si>
    <t>合　計</t>
  </si>
  <si>
    <t>支　出　総　額</t>
  </si>
  <si>
    <t>　栄村長　宮川　幹雄　様</t>
  </si>
  <si>
    <t>①</t>
  </si>
  <si>
    <t>②</t>
  </si>
  <si>
    <t>③</t>
  </si>
  <si>
    <t>④=①+②</t>
  </si>
  <si>
    <t>⑤=③</t>
  </si>
  <si>
    <t>　残額　（Ⓑ－ Ⓒ ）       　　　　※⑤と同額となります。</t>
  </si>
  <si>
    <t>5割</t>
  </si>
  <si>
    <t>10割</t>
  </si>
  <si>
    <t>水路・農道の維持管理経費、鳥獣被害対策費などが入ります。</t>
  </si>
  <si>
    <t>その年内で使いきれなかった繰越金（残金）がを記入下さい。</t>
  </si>
  <si>
    <t>積立金の計画がある協定はその年に積み立てた金額を記入下さい。</t>
  </si>
  <si>
    <t>役員手当、総会経費、会議費、事務費（振込手数料）、研修費などが入ります。</t>
  </si>
  <si>
    <t>マスタープランに記載された内容に関する費用及び多面的機能を増進する活動の費用を記入。</t>
  </si>
  <si>
    <t>備考（支出先及び内容等）</t>
  </si>
  <si>
    <t>農用地の維持管理経費、景観作物に対する費用、各団体への助成金（拠出金）などが入ります。</t>
  </si>
  <si>
    <t>残額及び⑤の経費は必要経費（支出総額）には入りません（支出とはみなされません）。</t>
  </si>
  <si>
    <r>
      <t>（</t>
    </r>
    <r>
      <rPr>
        <sz val="12"/>
        <rFont val="ＭＳ Ｐ明朝"/>
        <family val="1"/>
      </rPr>
      <t>①+②+③+④）</t>
    </r>
  </si>
  <si>
    <t>対象となる経費は下記の費用などです（それぞれの集落協定書に記載された内容と一致します）。</t>
  </si>
  <si>
    <r>
      <t>ⒶとⒷの合計額（交付金の入金合計額）が自動計算されます。　　　</t>
    </r>
    <r>
      <rPr>
        <sz val="11"/>
        <color indexed="10"/>
        <rFont val="ＭＳ 明朝"/>
        <family val="1"/>
      </rPr>
      <t>※交付金の入金額と一致しない場合は、個人別の金額の入力に誤りがあります。</t>
    </r>
  </si>
  <si>
    <t>以下は入力についての説明等（印刷されません）</t>
  </si>
  <si>
    <t>Ⓐは、2ページで入力した個人配分分の収入額①の合計が自動計算で入力されます。</t>
  </si>
  <si>
    <t>Ⓑは、2ページで入力した共同取組活動の収入額②の合計が自動計算で入力されます。</t>
  </si>
  <si>
    <t>支出総額が2ページの共同取組活動の支出額の総額と同額となります。</t>
  </si>
  <si>
    <t>④</t>
  </si>
  <si>
    <t>支出金額</t>
  </si>
  <si>
    <t>支出内容</t>
  </si>
  <si>
    <t>共同取組活動支出合計　→　1ページの支出総額となります。</t>
  </si>
  <si>
    <t>1ページの①に入る</t>
  </si>
  <si>
    <t>1ページの②に入る</t>
  </si>
  <si>
    <t>1ページの③に入る</t>
  </si>
  <si>
    <t>1ページの④に入る</t>
  </si>
  <si>
    <t>番号</t>
  </si>
  <si>
    <t>共同取組活動費個人案分金額（円）</t>
  </si>
  <si>
    <t>基準金額</t>
  </si>
  <si>
    <t>合計</t>
  </si>
  <si>
    <t>参加者（構成員）名</t>
  </si>
  <si>
    <t>３ページB27のセルから自動入力</t>
  </si>
  <si>
    <t>○参加者（構成員）個人別共同取組活動支出額算出表</t>
  </si>
  <si>
    <t>協定参加ごとの面積計　　（㎡）</t>
  </si>
  <si>
    <t>急傾斜面積（㎡）</t>
  </si>
  <si>
    <t>緩傾斜面積（㎡）</t>
  </si>
  <si>
    <t>急傾斜交付金額（円）</t>
  </si>
  <si>
    <t>緩傾斜交付金額（円）</t>
  </si>
  <si>
    <t>個人交付金総額（円）</t>
  </si>
  <si>
    <t>⑥＝②+④</t>
  </si>
  <si>
    <t>⑤＝①+③</t>
  </si>
  <si>
    <t>個人配分額（円）</t>
  </si>
  <si>
    <t>⑦＝⑥/2</t>
  </si>
  <si>
    <t>共同取組活動費（円）</t>
  </si>
  <si>
    <t>⑧＝⑥-⑦</t>
  </si>
  <si>
    <t>項目番号　①</t>
  </si>
  <si>
    <t>項目番号　②</t>
  </si>
  <si>
    <t>項目番号　③</t>
  </si>
  <si>
    <t>項目番号　④</t>
  </si>
  <si>
    <t>項目番号　⑤</t>
  </si>
  <si>
    <t>・役員手当、事務費、総会費、振込手数料、研修費などが入る</t>
  </si>
  <si>
    <t>・水路、農道の維持管理費や集落の共同取組活動に関する経費が入る。</t>
  </si>
  <si>
    <t>・農用地の維持、管理を行う者に対する経費が入る。</t>
  </si>
  <si>
    <t>・毎年の積立金が入る　　　</t>
  </si>
  <si>
    <t>・多面的機能増進活動、鳥獣害被害対策費、共同防除費などが入る</t>
  </si>
  <si>
    <t>⑧＝⑤/協定面積</t>
  </si>
  <si>
    <t>案分率　　　　　　　　　　（％）</t>
  </si>
  <si>
    <t>⑨＝全体額/個人率</t>
  </si>
  <si>
    <t>○この表は共同取組活動費の集計及び個人面積から金額を案分するための基準金額を算出する表となります。</t>
  </si>
  <si>
    <t>積立金額　→　1ページの⑤の積立金と同額となります。</t>
  </si>
  <si>
    <t>1ページの⑤の積立金と同額</t>
  </si>
  <si>
    <t>中山間地域等直接支払交付金明細書</t>
  </si>
  <si>
    <t>※この明細書は、確定申告の際に農業所得申告の証拠となりますので、申告の時期まで大切に保管してください。</t>
  </si>
  <si>
    <t>〇農業所得の申告の際には①が農業収入、②が経費（支出）となります。</t>
  </si>
  <si>
    <t>栄村集落協定</t>
  </si>
  <si>
    <t>栄村　太郎</t>
  </si>
  <si>
    <t>役員手当、事務費、総会費など</t>
  </si>
  <si>
    <t>鳥獣害対策費、多面的機能増進活動費</t>
  </si>
  <si>
    <t>水路、農道管理費、区等への助成金</t>
  </si>
  <si>
    <t>営農組合への助成金など</t>
  </si>
  <si>
    <t>　　（繰越金　　34,359円）</t>
  </si>
  <si>
    <t>　　（積立金　　300,000円）</t>
  </si>
  <si>
    <t>山田　八郎</t>
  </si>
  <si>
    <t>栄村　次郎</t>
  </si>
  <si>
    <t>栄村　三郎</t>
  </si>
  <si>
    <t>山田　三太郎</t>
  </si>
  <si>
    <t>藤木　六郎</t>
  </si>
  <si>
    <t>福原　一郎</t>
  </si>
  <si>
    <t>斉藤　政太郎</t>
  </si>
  <si>
    <t>月岡　万太郎</t>
  </si>
  <si>
    <t>小林　五郎</t>
  </si>
  <si>
    <t>島田　弥太郎</t>
  </si>
  <si>
    <t>山岸　史郎</t>
  </si>
  <si>
    <t>高橋　甚太郎</t>
  </si>
  <si>
    <t>関谷　大五郎</t>
  </si>
  <si>
    <t>桑原　大十郎</t>
  </si>
  <si>
    <t>山本　勘太郎</t>
  </si>
  <si>
    <t>滝澤　凛太朗</t>
  </si>
  <si>
    <t>広瀬　壮一郎</t>
  </si>
  <si>
    <t>役員手当（4名）</t>
  </si>
  <si>
    <t>電気柵設置費</t>
  </si>
  <si>
    <t>水路補修資材</t>
  </si>
  <si>
    <t>営農組合への活動助成金</t>
  </si>
  <si>
    <t>共同田植機購入積立</t>
  </si>
  <si>
    <t>振込手数料</t>
  </si>
  <si>
    <t>花種等代金（コスモス、水仙）</t>
  </si>
  <si>
    <t>農道舗装生コン代</t>
  </si>
  <si>
    <t>共同利用機械修理代</t>
  </si>
  <si>
    <t>総会開催費</t>
  </si>
  <si>
    <t>花植賃金</t>
  </si>
  <si>
    <t>農道舗装賃金</t>
  </si>
  <si>
    <t>総会資料印刷代</t>
  </si>
  <si>
    <t>耕耘代（花植栽場所）</t>
  </si>
  <si>
    <t>水路草刈り燃料代</t>
  </si>
  <si>
    <t>通知切手代</t>
  </si>
  <si>
    <t>区及び公民館への活動助成金</t>
  </si>
  <si>
    <t>研修参加費</t>
  </si>
  <si>
    <t>除草剤代</t>
  </si>
  <si>
    <t>農道除草剤散布賃金</t>
  </si>
  <si>
    <t>令和５年</t>
  </si>
  <si>
    <t>　令和5年1月1日～12月31日までに交付（支払）した直接支払交付金について、上記のとおり配分及び支出したことを証明する。</t>
  </si>
  <si>
    <t>令和６年 　１月１９日</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</si>
</sst>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円&quot;"/>
    <numFmt numFmtId="177" formatCode="&quot;Yes&quot;;&quot;Yes&quot;;&quot;No&quot;"/>
    <numFmt numFmtId="178" formatCode="&quot;True&quot;;&quot;True&quot;;&quot;False&quot;"/>
    <numFmt numFmtId="179" formatCode="&quot;On&quot;;&quot;On&quot;;&quot;Off&quot;"/>
    <numFmt numFmtId="180" formatCode="[$€-2]\ #,##0.00_);[Red]\([$€-2]\ #,##0.00\)"/>
    <numFmt numFmtId="181" formatCode="0.0000000"/>
    <numFmt numFmtId="182" formatCode="0.000000"/>
    <numFmt numFmtId="183" formatCode="0.00000"/>
    <numFmt numFmtId="184" formatCode="0.0000"/>
    <numFmt numFmtId="185" formatCode="0.000"/>
    <numFmt numFmtId="186" formatCode="0.0"/>
    <numFmt numFmtId="187" formatCode="#,##0.0;[Red]\-#,##0.0"/>
    <numFmt numFmtId="188" formatCode="#,##0.000;[Red]\-#,##0.000"/>
    <numFmt numFmtId="189" formatCode="#,##0.0000;[Red]\-#,##0.0000"/>
    <numFmt numFmtId="190" formatCode="#,##0.00000;[Red]\-#,##0.00000"/>
    <numFmt numFmtId="191" formatCode="#,##0.000000;[Red]\-#,##0.000000"/>
    <numFmt numFmtId="192" formatCode="#,###\ &quot;㎡&quot;"/>
    <numFmt numFmtId="193" formatCode="0.0000&quot;％&quot;"/>
    <numFmt numFmtId="194" formatCode="[$]ggge&quot;年&quot;m&quot;月&quot;d&quot;日&quot;;@"/>
    <numFmt numFmtId="195" formatCode="[$-411]gge&quot;年&quot;m&quot;月&quot;d&quot;日&quot;;@"/>
    <numFmt numFmtId="196" formatCode="[$]gge&quot;年&quot;m&quot;月&quot;d&quot;日&quot;;@"/>
    <numFmt numFmtId="197" formatCode="[$]ggge&quot;年&quot;m&quot;月&quot;d&quot;日&quot;;@"/>
    <numFmt numFmtId="198" formatCode="[$]gge&quot;年&quot;m&quot;月&quot;d&quot;日&quot;;@"/>
  </numFmts>
  <fonts count="61">
    <font>
      <sz val="11"/>
      <name val="ＭＳ Ｐゴシック"/>
      <family val="3"/>
    </font>
    <font>
      <sz val="12"/>
      <name val="ＭＳ 明朝"/>
      <family val="1"/>
    </font>
    <font>
      <sz val="6"/>
      <name val="ＭＳ Ｐゴシック"/>
      <family val="3"/>
    </font>
    <font>
      <sz val="11"/>
      <name val="ＭＳ 明朝"/>
      <family val="1"/>
    </font>
    <font>
      <b/>
      <sz val="12"/>
      <name val="ＭＳ 明朝"/>
      <family val="1"/>
    </font>
    <font>
      <sz val="14"/>
      <name val="ＭＳ 明朝"/>
      <family val="1"/>
    </font>
    <font>
      <sz val="10"/>
      <name val="ＭＳ 明朝"/>
      <family val="1"/>
    </font>
    <font>
      <sz val="11"/>
      <name val="ＭＳ Ｐ明朝"/>
      <family val="1"/>
    </font>
    <font>
      <sz val="9"/>
      <name val="MS P ゴシック"/>
      <family val="3"/>
    </font>
    <font>
      <sz val="11"/>
      <name val="MS P ゴシック"/>
      <family val="3"/>
    </font>
    <font>
      <u val="single"/>
      <sz val="11"/>
      <name val="ＭＳ Ｐゴシック"/>
      <family val="3"/>
    </font>
    <font>
      <sz val="14"/>
      <name val="ＭＳ Ｐゴシック"/>
      <family val="3"/>
    </font>
    <font>
      <b/>
      <sz val="11"/>
      <name val="ＭＳ 明朝"/>
      <family val="1"/>
    </font>
    <font>
      <u val="single"/>
      <sz val="11"/>
      <name val="ＭＳ Ｐ明朝"/>
      <family val="1"/>
    </font>
    <font>
      <b/>
      <sz val="11"/>
      <name val="MS P ゴシック"/>
      <family val="3"/>
    </font>
    <font>
      <b/>
      <sz val="9"/>
      <name val="MS P ゴシック"/>
      <family val="3"/>
    </font>
    <font>
      <sz val="11"/>
      <color indexed="10"/>
      <name val="ＭＳ 明朝"/>
      <family val="1"/>
    </font>
    <font>
      <sz val="12"/>
      <name val="ＭＳ Ｐ明朝"/>
      <family val="1"/>
    </font>
    <font>
      <b/>
      <sz val="14"/>
      <name val="ＭＳ Ｐゴシック"/>
      <family val="3"/>
    </font>
    <font>
      <b/>
      <sz val="11"/>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0"/>
      <color indexed="8"/>
      <name val="ＭＳ Ｐ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CCFFFF"/>
        <bgColor indexed="64"/>
      </patternFill>
    </fill>
    <fill>
      <patternFill patternType="solid">
        <fgColor rgb="FFCCECFF"/>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double"/>
      <top style="thin"/>
      <bottom style="double"/>
    </border>
    <border>
      <left style="thin"/>
      <right style="double"/>
      <top>
        <color indexed="63"/>
      </top>
      <bottom style="thin"/>
    </border>
    <border>
      <left style="thin"/>
      <right style="double"/>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double"/>
      <right style="double"/>
      <top style="thin"/>
      <bottom style="thin"/>
    </border>
    <border>
      <left style="thin"/>
      <right style="double"/>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28">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vertical="center"/>
    </xf>
    <xf numFmtId="0" fontId="3" fillId="0" borderId="0" xfId="0" applyFont="1" applyAlignment="1">
      <alignment horizontal="left" vertical="center" wrapText="1" indent="1"/>
    </xf>
    <xf numFmtId="0" fontId="3" fillId="0" borderId="0" xfId="0" applyFont="1" applyBorder="1" applyAlignment="1">
      <alignment vertical="center"/>
    </xf>
    <xf numFmtId="176" fontId="3" fillId="0" borderId="0" xfId="0" applyNumberFormat="1" applyFont="1" applyBorder="1" applyAlignment="1">
      <alignment vertical="center"/>
    </xf>
    <xf numFmtId="38" fontId="0" fillId="0" borderId="0" xfId="48" applyFont="1" applyAlignment="1">
      <alignment vertical="center"/>
    </xf>
    <xf numFmtId="38" fontId="0" fillId="0" borderId="11" xfId="48" applyFont="1" applyBorder="1" applyAlignment="1">
      <alignment vertical="center"/>
    </xf>
    <xf numFmtId="38" fontId="0" fillId="0" borderId="0" xfId="48" applyFont="1" applyBorder="1" applyAlignment="1">
      <alignment vertical="center"/>
    </xf>
    <xf numFmtId="38" fontId="0" fillId="0" borderId="12" xfId="48" applyFont="1" applyBorder="1" applyAlignment="1">
      <alignment vertical="center"/>
    </xf>
    <xf numFmtId="38" fontId="0" fillId="2" borderId="0" xfId="48" applyFont="1" applyFill="1" applyBorder="1" applyAlignment="1">
      <alignment vertical="center"/>
    </xf>
    <xf numFmtId="38" fontId="0" fillId="2" borderId="13" xfId="48" applyFont="1" applyFill="1" applyBorder="1" applyAlignment="1">
      <alignment vertical="center"/>
    </xf>
    <xf numFmtId="38" fontId="0" fillId="0" borderId="13" xfId="48" applyFont="1" applyBorder="1" applyAlignment="1">
      <alignment vertical="center"/>
    </xf>
    <xf numFmtId="38" fontId="0" fillId="0" borderId="0" xfId="48" applyFont="1" applyBorder="1" applyAlignment="1">
      <alignment vertical="center"/>
    </xf>
    <xf numFmtId="38" fontId="0" fillId="0" borderId="13" xfId="48" applyFont="1" applyBorder="1" applyAlignment="1">
      <alignment vertical="center"/>
    </xf>
    <xf numFmtId="38" fontId="0" fillId="0" borderId="14" xfId="48" applyFont="1" applyBorder="1" applyAlignment="1">
      <alignment vertical="center"/>
    </xf>
    <xf numFmtId="38" fontId="0" fillId="0" borderId="15" xfId="48" applyFont="1" applyBorder="1" applyAlignment="1">
      <alignment vertical="center"/>
    </xf>
    <xf numFmtId="38" fontId="7" fillId="2" borderId="13" xfId="48" applyFont="1" applyFill="1" applyBorder="1" applyAlignment="1">
      <alignment horizontal="right" vertical="center"/>
    </xf>
    <xf numFmtId="38" fontId="7" fillId="2" borderId="0" xfId="48" applyFont="1" applyFill="1" applyBorder="1" applyAlignment="1">
      <alignment horizontal="right" vertical="center"/>
    </xf>
    <xf numFmtId="38" fontId="0" fillId="2" borderId="13" xfId="48" applyFont="1" applyFill="1" applyBorder="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38" fontId="11" fillId="0" borderId="16" xfId="48" applyFont="1" applyBorder="1" applyAlignment="1">
      <alignment vertical="center"/>
    </xf>
    <xf numFmtId="38" fontId="11" fillId="0" borderId="17" xfId="48" applyFont="1" applyBorder="1" applyAlignment="1">
      <alignment vertical="center"/>
    </xf>
    <xf numFmtId="38" fontId="11" fillId="0" borderId="18" xfId="48" applyFont="1" applyBorder="1" applyAlignment="1">
      <alignment vertical="center"/>
    </xf>
    <xf numFmtId="38" fontId="11" fillId="0" borderId="17" xfId="48" applyFont="1" applyFill="1" applyBorder="1" applyAlignment="1">
      <alignment horizontal="righ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33" borderId="10" xfId="0" applyFont="1" applyFill="1" applyBorder="1" applyAlignment="1">
      <alignment vertical="center"/>
    </xf>
    <xf numFmtId="0" fontId="6" fillId="33" borderId="19" xfId="0" applyFont="1" applyFill="1" applyBorder="1" applyAlignment="1">
      <alignment vertical="center"/>
    </xf>
    <xf numFmtId="0" fontId="6" fillId="33" borderId="20" xfId="0" applyFont="1" applyFill="1" applyBorder="1" applyAlignment="1">
      <alignment vertical="center"/>
    </xf>
    <xf numFmtId="38" fontId="3" fillId="33" borderId="10" xfId="48" applyFont="1" applyFill="1" applyBorder="1" applyAlignment="1">
      <alignment vertical="center"/>
    </xf>
    <xf numFmtId="0" fontId="3" fillId="33" borderId="0" xfId="0" applyFont="1" applyFill="1" applyAlignment="1">
      <alignment horizontal="right" vertical="center"/>
    </xf>
    <xf numFmtId="0" fontId="3" fillId="33" borderId="0" xfId="0" applyFont="1" applyFill="1" applyAlignment="1">
      <alignment horizontal="center" vertical="center" shrinkToFit="1"/>
    </xf>
    <xf numFmtId="0" fontId="5" fillId="33" borderId="0" xfId="0" applyFont="1" applyFill="1" applyAlignment="1">
      <alignment horizontal="right" vertical="center"/>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33" borderId="10" xfId="0" applyFont="1" applyFill="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xf>
    <xf numFmtId="0" fontId="18" fillId="0" borderId="0" xfId="0" applyFont="1" applyAlignment="1">
      <alignment vertical="center"/>
    </xf>
    <xf numFmtId="0" fontId="0" fillId="0" borderId="0" xfId="0" applyFill="1" applyAlignment="1">
      <alignment vertical="center"/>
    </xf>
    <xf numFmtId="38" fontId="0" fillId="34" borderId="0" xfId="48" applyFont="1" applyFill="1" applyAlignment="1">
      <alignment vertical="center"/>
    </xf>
    <xf numFmtId="0" fontId="0" fillId="0" borderId="0" xfId="0" applyAlignment="1">
      <alignment horizontal="right" vertical="center"/>
    </xf>
    <xf numFmtId="38" fontId="0" fillId="34" borderId="21" xfId="48" applyFont="1" applyFill="1" applyBorder="1" applyAlignment="1">
      <alignment vertical="center"/>
    </xf>
    <xf numFmtId="0" fontId="0" fillId="34" borderId="22" xfId="0" applyFill="1" applyBorder="1" applyAlignment="1">
      <alignment vertical="center" wrapText="1"/>
    </xf>
    <xf numFmtId="0" fontId="0" fillId="34" borderId="22" xfId="0" applyFill="1" applyBorder="1" applyAlignment="1">
      <alignment vertical="center"/>
    </xf>
    <xf numFmtId="38" fontId="3" fillId="34" borderId="10" xfId="48" applyFont="1" applyFill="1" applyBorder="1" applyAlignment="1">
      <alignment vertical="center"/>
    </xf>
    <xf numFmtId="0" fontId="3" fillId="34" borderId="10" xfId="0" applyFont="1" applyFill="1" applyBorder="1" applyAlignment="1">
      <alignment horizontal="center" vertical="center"/>
    </xf>
    <xf numFmtId="176" fontId="3" fillId="34" borderId="10" xfId="0" applyNumberFormat="1" applyFont="1" applyFill="1" applyBorder="1" applyAlignment="1">
      <alignment vertical="center"/>
    </xf>
    <xf numFmtId="0" fontId="4" fillId="34" borderId="0" xfId="0" applyFont="1" applyFill="1" applyAlignment="1">
      <alignment horizontal="right" vertical="center"/>
    </xf>
    <xf numFmtId="9" fontId="3" fillId="34" borderId="10" xfId="0" applyNumberFormat="1" applyFont="1" applyFill="1" applyBorder="1" applyAlignment="1">
      <alignment horizontal="left" vertical="center"/>
    </xf>
    <xf numFmtId="38" fontId="0" fillId="33" borderId="20" xfId="48" applyFont="1" applyFill="1" applyBorder="1" applyAlignment="1">
      <alignment vertical="center"/>
    </xf>
    <xf numFmtId="0" fontId="0" fillId="33" borderId="23" xfId="0" applyFill="1" applyBorder="1" applyAlignment="1">
      <alignment vertical="center" wrapText="1"/>
    </xf>
    <xf numFmtId="38" fontId="0" fillId="33" borderId="10" xfId="48" applyFont="1" applyFill="1" applyBorder="1" applyAlignment="1">
      <alignment vertical="center"/>
    </xf>
    <xf numFmtId="0" fontId="0" fillId="33" borderId="24" xfId="0" applyFill="1" applyBorder="1" applyAlignment="1">
      <alignment vertical="center" wrapText="1"/>
    </xf>
    <xf numFmtId="0" fontId="3" fillId="0" borderId="0" xfId="0" applyFont="1" applyFill="1" applyAlignment="1">
      <alignment vertical="center"/>
    </xf>
    <xf numFmtId="38" fontId="0" fillId="33" borderId="10" xfId="48" applyFont="1" applyFill="1" applyBorder="1" applyAlignment="1">
      <alignment vertical="center"/>
    </xf>
    <xf numFmtId="38" fontId="0" fillId="35" borderId="10" xfId="48" applyFont="1" applyFill="1" applyBorder="1" applyAlignment="1">
      <alignment vertical="center"/>
    </xf>
    <xf numFmtId="192" fontId="19" fillId="0" borderId="17" xfId="0" applyNumberFormat="1" applyFont="1" applyFill="1" applyBorder="1" applyAlignment="1">
      <alignment vertical="center"/>
    </xf>
    <xf numFmtId="192" fontId="19" fillId="0" borderId="0" xfId="0" applyNumberFormat="1" applyFont="1" applyFill="1" applyBorder="1" applyAlignment="1">
      <alignment horizontal="center" vertical="center"/>
    </xf>
    <xf numFmtId="38" fontId="0" fillId="35" borderId="10" xfId="48" applyFont="1" applyFill="1" applyBorder="1" applyAlignment="1">
      <alignment vertical="center"/>
    </xf>
    <xf numFmtId="0" fontId="0" fillId="0" borderId="20" xfId="0" applyFill="1" applyBorder="1" applyAlignment="1">
      <alignment horizontal="center" vertical="center" wrapText="1"/>
    </xf>
    <xf numFmtId="0" fontId="0" fillId="0" borderId="19" xfId="0" applyFill="1" applyBorder="1" applyAlignment="1">
      <alignment horizontal="center" vertical="center" wrapText="1"/>
    </xf>
    <xf numFmtId="38" fontId="0" fillId="35" borderId="10" xfId="0" applyNumberFormat="1" applyFill="1" applyBorder="1" applyAlignment="1">
      <alignment vertical="center"/>
    </xf>
    <xf numFmtId="38" fontId="0" fillId="35" borderId="10" xfId="48" applyNumberFormat="1" applyFont="1" applyFill="1" applyBorder="1" applyAlignment="1">
      <alignment vertical="center"/>
    </xf>
    <xf numFmtId="38" fontId="0" fillId="35" borderId="0" xfId="48" applyFont="1" applyFill="1" applyAlignment="1">
      <alignment vertical="center"/>
    </xf>
    <xf numFmtId="0" fontId="0" fillId="35" borderId="10" xfId="0" applyFill="1" applyBorder="1" applyAlignment="1">
      <alignment vertical="center"/>
    </xf>
    <xf numFmtId="193" fontId="0" fillId="35" borderId="10" xfId="0" applyNumberFormat="1" applyFill="1" applyBorder="1" applyAlignment="1">
      <alignment vertical="center"/>
    </xf>
    <xf numFmtId="193" fontId="0" fillId="35" borderId="10" xfId="48" applyNumberFormat="1" applyFont="1" applyFill="1" applyBorder="1" applyAlignment="1">
      <alignment vertical="center"/>
    </xf>
    <xf numFmtId="38" fontId="11" fillId="0" borderId="16" xfId="48" applyFont="1" applyBorder="1" applyAlignment="1">
      <alignment horizontal="center" vertical="center"/>
    </xf>
    <xf numFmtId="38" fontId="11" fillId="0" borderId="17" xfId="48" applyFont="1" applyBorder="1" applyAlignment="1">
      <alignment horizontal="center" vertical="center"/>
    </xf>
    <xf numFmtId="38" fontId="11" fillId="0" borderId="18" xfId="48" applyFont="1" applyBorder="1" applyAlignment="1">
      <alignment horizontal="center" vertical="center"/>
    </xf>
    <xf numFmtId="0" fontId="0" fillId="0" borderId="17" xfId="0" applyBorder="1" applyAlignment="1">
      <alignment horizontal="center" vertical="center"/>
    </xf>
    <xf numFmtId="38" fontId="11" fillId="0" borderId="17" xfId="48" applyFont="1" applyBorder="1" applyAlignment="1">
      <alignment horizontal="right" vertical="center"/>
    </xf>
    <xf numFmtId="0" fontId="3" fillId="0" borderId="0" xfId="0" applyFont="1" applyAlignment="1">
      <alignment horizontal="left" vertical="center"/>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14"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176" fontId="3" fillId="34" borderId="19" xfId="0" applyNumberFormat="1" applyFont="1" applyFill="1" applyBorder="1" applyAlignment="1">
      <alignment horizontal="right" vertical="center"/>
    </xf>
    <xf numFmtId="0" fontId="3" fillId="34" borderId="20" xfId="0" applyFont="1" applyFill="1" applyBorder="1" applyAlignment="1">
      <alignment horizontal="right" vertical="center"/>
    </xf>
    <xf numFmtId="0" fontId="59" fillId="0" borderId="19" xfId="0" applyFont="1" applyBorder="1" applyAlignment="1">
      <alignment horizontal="left" vertical="center" wrapText="1"/>
    </xf>
    <xf numFmtId="0" fontId="59" fillId="0" borderId="20" xfId="0" applyFont="1" applyBorder="1" applyAlignment="1">
      <alignment horizontal="left" vertical="center" wrapText="1"/>
    </xf>
    <xf numFmtId="176" fontId="3" fillId="34" borderId="19" xfId="0" applyNumberFormat="1" applyFont="1" applyFill="1" applyBorder="1" applyAlignment="1">
      <alignment vertical="center"/>
    </xf>
    <xf numFmtId="176" fontId="3" fillId="34" borderId="20" xfId="0" applyNumberFormat="1" applyFont="1" applyFill="1" applyBorder="1"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left" vertical="center" wrapText="1"/>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10" xfId="0" applyFont="1" applyBorder="1" applyAlignment="1">
      <alignment horizontal="center" vertical="center"/>
    </xf>
    <xf numFmtId="0" fontId="3" fillId="0" borderId="0" xfId="0" applyFont="1" applyAlignment="1">
      <alignment horizontal="left" vertical="center" wrapText="1" indent="1"/>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wrapText="1"/>
    </xf>
    <xf numFmtId="0" fontId="20" fillId="0" borderId="28" xfId="0" applyFont="1" applyBorder="1" applyAlignment="1">
      <alignment horizontal="center" vertical="center"/>
    </xf>
    <xf numFmtId="0" fontId="0" fillId="0" borderId="28" xfId="0" applyFont="1" applyBorder="1" applyAlignment="1">
      <alignment vertical="center" wrapText="1"/>
    </xf>
    <xf numFmtId="0" fontId="11" fillId="0" borderId="28" xfId="0" applyFont="1" applyBorder="1" applyAlignment="1">
      <alignment vertical="center" wrapText="1"/>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19" fillId="0" borderId="17" xfId="0" applyFont="1" applyBorder="1" applyAlignment="1">
      <alignment horizontal="right"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38" fontId="13" fillId="2" borderId="0" xfId="48" applyFont="1" applyFill="1" applyBorder="1" applyAlignment="1">
      <alignment horizontal="right" vertical="center"/>
    </xf>
    <xf numFmtId="38" fontId="12" fillId="0" borderId="0" xfId="48" applyFont="1" applyBorder="1" applyAlignment="1">
      <alignment horizontal="left" vertical="center" wrapText="1"/>
    </xf>
    <xf numFmtId="38" fontId="12" fillId="0" borderId="13" xfId="48" applyFont="1" applyBorder="1" applyAlignment="1">
      <alignment horizontal="left" vertical="center" wrapText="1"/>
    </xf>
    <xf numFmtId="38" fontId="0" fillId="0" borderId="0" xfId="48" applyFont="1" applyAlignment="1">
      <alignment horizontal="left" vertical="center"/>
    </xf>
    <xf numFmtId="38" fontId="10" fillId="2" borderId="0" xfId="48"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5</xdr:row>
      <xdr:rowOff>0</xdr:rowOff>
    </xdr:from>
    <xdr:to>
      <xdr:col>3</xdr:col>
      <xdr:colOff>2286000</xdr:colOff>
      <xdr:row>5</xdr:row>
      <xdr:rowOff>0</xdr:rowOff>
    </xdr:to>
    <xdr:sp>
      <xdr:nvSpPr>
        <xdr:cNvPr id="1" name="Line 2"/>
        <xdr:cNvSpPr>
          <a:spLocks/>
        </xdr:cNvSpPr>
      </xdr:nvSpPr>
      <xdr:spPr>
        <a:xfrm>
          <a:off x="2943225" y="1257300"/>
          <a:ext cx="350520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523875</xdr:colOff>
      <xdr:row>6</xdr:row>
      <xdr:rowOff>0</xdr:rowOff>
    </xdr:from>
    <xdr:to>
      <xdr:col>3</xdr:col>
      <xdr:colOff>2295525</xdr:colOff>
      <xdr:row>6</xdr:row>
      <xdr:rowOff>0</xdr:rowOff>
    </xdr:to>
    <xdr:sp>
      <xdr:nvSpPr>
        <xdr:cNvPr id="2" name="Line 3"/>
        <xdr:cNvSpPr>
          <a:spLocks/>
        </xdr:cNvSpPr>
      </xdr:nvSpPr>
      <xdr:spPr>
        <a:xfrm>
          <a:off x="2952750" y="1524000"/>
          <a:ext cx="350520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14</xdr:row>
      <xdr:rowOff>19050</xdr:rowOff>
    </xdr:from>
    <xdr:to>
      <xdr:col>2</xdr:col>
      <xdr:colOff>304800</xdr:colOff>
      <xdr:row>14</xdr:row>
      <xdr:rowOff>257175</xdr:rowOff>
    </xdr:to>
    <xdr:sp>
      <xdr:nvSpPr>
        <xdr:cNvPr id="3" name="Text Box 4"/>
        <xdr:cNvSpPr txBox="1">
          <a:spLocks noChangeArrowheads="1"/>
        </xdr:cNvSpPr>
      </xdr:nvSpPr>
      <xdr:spPr>
        <a:xfrm>
          <a:off x="2486025" y="3133725"/>
          <a:ext cx="24765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a:t>
          </a:r>
        </a:p>
      </xdr:txBody>
    </xdr:sp>
    <xdr:clientData/>
  </xdr:twoCellAnchor>
  <xdr:twoCellAnchor>
    <xdr:from>
      <xdr:col>2</xdr:col>
      <xdr:colOff>66675</xdr:colOff>
      <xdr:row>15</xdr:row>
      <xdr:rowOff>28575</xdr:rowOff>
    </xdr:from>
    <xdr:to>
      <xdr:col>2</xdr:col>
      <xdr:colOff>314325</xdr:colOff>
      <xdr:row>15</xdr:row>
      <xdr:rowOff>266700</xdr:rowOff>
    </xdr:to>
    <xdr:sp>
      <xdr:nvSpPr>
        <xdr:cNvPr id="4" name="Text Box 5"/>
        <xdr:cNvSpPr txBox="1">
          <a:spLocks noChangeArrowheads="1"/>
        </xdr:cNvSpPr>
      </xdr:nvSpPr>
      <xdr:spPr>
        <a:xfrm>
          <a:off x="2495550" y="3590925"/>
          <a:ext cx="24765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B</a:t>
          </a:r>
        </a:p>
      </xdr:txBody>
    </xdr:sp>
    <xdr:clientData/>
  </xdr:twoCellAnchor>
  <xdr:twoCellAnchor>
    <xdr:from>
      <xdr:col>2</xdr:col>
      <xdr:colOff>95250</xdr:colOff>
      <xdr:row>27</xdr:row>
      <xdr:rowOff>38100</xdr:rowOff>
    </xdr:from>
    <xdr:to>
      <xdr:col>2</xdr:col>
      <xdr:colOff>295275</xdr:colOff>
      <xdr:row>28</xdr:row>
      <xdr:rowOff>0</xdr:rowOff>
    </xdr:to>
    <xdr:sp>
      <xdr:nvSpPr>
        <xdr:cNvPr id="5" name="Text Box 6"/>
        <xdr:cNvSpPr txBox="1">
          <a:spLocks noChangeArrowheads="1"/>
        </xdr:cNvSpPr>
      </xdr:nvSpPr>
      <xdr:spPr>
        <a:xfrm>
          <a:off x="2524125" y="9391650"/>
          <a:ext cx="200025" cy="24765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C</a:t>
          </a:r>
        </a:p>
      </xdr:txBody>
    </xdr:sp>
    <xdr:clientData/>
  </xdr:twoCellAnchor>
  <xdr:twoCellAnchor>
    <xdr:from>
      <xdr:col>3</xdr:col>
      <xdr:colOff>2105025</xdr:colOff>
      <xdr:row>5</xdr:row>
      <xdr:rowOff>76200</xdr:rowOff>
    </xdr:from>
    <xdr:to>
      <xdr:col>3</xdr:col>
      <xdr:colOff>2381250</xdr:colOff>
      <xdr:row>6</xdr:row>
      <xdr:rowOff>19050</xdr:rowOff>
    </xdr:to>
    <xdr:sp>
      <xdr:nvSpPr>
        <xdr:cNvPr id="6" name="Text Box 7"/>
        <xdr:cNvSpPr txBox="1">
          <a:spLocks noChangeArrowheads="1"/>
        </xdr:cNvSpPr>
      </xdr:nvSpPr>
      <xdr:spPr>
        <a:xfrm>
          <a:off x="6267450" y="1333500"/>
          <a:ext cx="27622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2</xdr:col>
      <xdr:colOff>28575</xdr:colOff>
      <xdr:row>14</xdr:row>
      <xdr:rowOff>19050</xdr:rowOff>
    </xdr:from>
    <xdr:to>
      <xdr:col>2</xdr:col>
      <xdr:colOff>238125</xdr:colOff>
      <xdr:row>14</xdr:row>
      <xdr:rowOff>238125</xdr:rowOff>
    </xdr:to>
    <xdr:sp>
      <xdr:nvSpPr>
        <xdr:cNvPr id="7" name="Oval 8"/>
        <xdr:cNvSpPr>
          <a:spLocks/>
        </xdr:cNvSpPr>
      </xdr:nvSpPr>
      <xdr:spPr>
        <a:xfrm>
          <a:off x="2457450" y="31337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15</xdr:row>
      <xdr:rowOff>28575</xdr:rowOff>
    </xdr:from>
    <xdr:to>
      <xdr:col>2</xdr:col>
      <xdr:colOff>247650</xdr:colOff>
      <xdr:row>15</xdr:row>
      <xdr:rowOff>247650</xdr:rowOff>
    </xdr:to>
    <xdr:sp>
      <xdr:nvSpPr>
        <xdr:cNvPr id="8" name="Oval 9"/>
        <xdr:cNvSpPr>
          <a:spLocks/>
        </xdr:cNvSpPr>
      </xdr:nvSpPr>
      <xdr:spPr>
        <a:xfrm>
          <a:off x="2466975" y="35909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27</xdr:row>
      <xdr:rowOff>66675</xdr:rowOff>
    </xdr:from>
    <xdr:to>
      <xdr:col>2</xdr:col>
      <xdr:colOff>285750</xdr:colOff>
      <xdr:row>28</xdr:row>
      <xdr:rowOff>0</xdr:rowOff>
    </xdr:to>
    <xdr:sp>
      <xdr:nvSpPr>
        <xdr:cNvPr id="9" name="Oval 12"/>
        <xdr:cNvSpPr>
          <a:spLocks/>
        </xdr:cNvSpPr>
      </xdr:nvSpPr>
      <xdr:spPr>
        <a:xfrm>
          <a:off x="2476500" y="9420225"/>
          <a:ext cx="2381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25</xdr:row>
      <xdr:rowOff>114300</xdr:rowOff>
    </xdr:from>
    <xdr:to>
      <xdr:col>3</xdr:col>
      <xdr:colOff>304800</xdr:colOff>
      <xdr:row>26</xdr:row>
      <xdr:rowOff>276225</xdr:rowOff>
    </xdr:to>
    <xdr:sp>
      <xdr:nvSpPr>
        <xdr:cNvPr id="10" name="Text Box 15"/>
        <xdr:cNvSpPr txBox="1">
          <a:spLocks noChangeArrowheads="1"/>
        </xdr:cNvSpPr>
      </xdr:nvSpPr>
      <xdr:spPr>
        <a:xfrm>
          <a:off x="4200525" y="8782050"/>
          <a:ext cx="266700" cy="504825"/>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latin typeface="ＭＳ Ｐゴシック"/>
              <a:ea typeface="ＭＳ Ｐゴシック"/>
              <a:cs typeface="ＭＳ Ｐゴシック"/>
            </a:rPr>
            <a:t>内訳</a:t>
          </a:r>
        </a:p>
      </xdr:txBody>
    </xdr:sp>
    <xdr:clientData/>
  </xdr:twoCellAnchor>
  <xdr:twoCellAnchor>
    <xdr:from>
      <xdr:col>3</xdr:col>
      <xdr:colOff>342900</xdr:colOff>
      <xdr:row>26</xdr:row>
      <xdr:rowOff>0</xdr:rowOff>
    </xdr:from>
    <xdr:to>
      <xdr:col>3</xdr:col>
      <xdr:colOff>2333625</xdr:colOff>
      <xdr:row>26</xdr:row>
      <xdr:rowOff>0</xdr:rowOff>
    </xdr:to>
    <xdr:sp>
      <xdr:nvSpPr>
        <xdr:cNvPr id="11" name="Line 16"/>
        <xdr:cNvSpPr>
          <a:spLocks/>
        </xdr:cNvSpPr>
      </xdr:nvSpPr>
      <xdr:spPr>
        <a:xfrm>
          <a:off x="4505325" y="9010650"/>
          <a:ext cx="19907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25</xdr:row>
      <xdr:rowOff>114300</xdr:rowOff>
    </xdr:from>
    <xdr:to>
      <xdr:col>3</xdr:col>
      <xdr:colOff>304800</xdr:colOff>
      <xdr:row>26</xdr:row>
      <xdr:rowOff>276225</xdr:rowOff>
    </xdr:to>
    <xdr:sp>
      <xdr:nvSpPr>
        <xdr:cNvPr id="12" name="Text Box 15"/>
        <xdr:cNvSpPr txBox="1">
          <a:spLocks noChangeArrowheads="1"/>
        </xdr:cNvSpPr>
      </xdr:nvSpPr>
      <xdr:spPr>
        <a:xfrm>
          <a:off x="4200525" y="8782050"/>
          <a:ext cx="266700" cy="504825"/>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latin typeface="ＭＳ Ｐゴシック"/>
              <a:ea typeface="ＭＳ Ｐゴシック"/>
              <a:cs typeface="ＭＳ Ｐゴシック"/>
            </a:rPr>
            <a:t>内訳</a:t>
          </a:r>
        </a:p>
      </xdr:txBody>
    </xdr:sp>
    <xdr:clientData/>
  </xdr:twoCellAnchor>
  <xdr:twoCellAnchor>
    <xdr:from>
      <xdr:col>3</xdr:col>
      <xdr:colOff>342900</xdr:colOff>
      <xdr:row>26</xdr:row>
      <xdr:rowOff>0</xdr:rowOff>
    </xdr:from>
    <xdr:to>
      <xdr:col>3</xdr:col>
      <xdr:colOff>2333625</xdr:colOff>
      <xdr:row>26</xdr:row>
      <xdr:rowOff>0</xdr:rowOff>
    </xdr:to>
    <xdr:sp>
      <xdr:nvSpPr>
        <xdr:cNvPr id="13" name="Line 16"/>
        <xdr:cNvSpPr>
          <a:spLocks/>
        </xdr:cNvSpPr>
      </xdr:nvSpPr>
      <xdr:spPr>
        <a:xfrm>
          <a:off x="4505325" y="9010650"/>
          <a:ext cx="19907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86150"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86150"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123825</xdr:rowOff>
    </xdr:from>
    <xdr:to>
      <xdr:col>5</xdr:col>
      <xdr:colOff>1057275</xdr:colOff>
      <xdr:row>34</xdr:row>
      <xdr:rowOff>123825</xdr:rowOff>
    </xdr:to>
    <xdr:sp>
      <xdr:nvSpPr>
        <xdr:cNvPr id="1" name="Line 1"/>
        <xdr:cNvSpPr>
          <a:spLocks/>
        </xdr:cNvSpPr>
      </xdr:nvSpPr>
      <xdr:spPr>
        <a:xfrm>
          <a:off x="9525" y="9591675"/>
          <a:ext cx="65913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27</xdr:row>
      <xdr:rowOff>114300</xdr:rowOff>
    </xdr:from>
    <xdr:to>
      <xdr:col>16</xdr:col>
      <xdr:colOff>561975</xdr:colOff>
      <xdr:row>32</xdr:row>
      <xdr:rowOff>0</xdr:rowOff>
    </xdr:to>
    <xdr:sp>
      <xdr:nvSpPr>
        <xdr:cNvPr id="1" name="吹き出し: 四角形 1"/>
        <xdr:cNvSpPr>
          <a:spLocks/>
        </xdr:cNvSpPr>
      </xdr:nvSpPr>
      <xdr:spPr>
        <a:xfrm>
          <a:off x="7029450" y="7343775"/>
          <a:ext cx="3038475" cy="1123950"/>
        </a:xfrm>
        <a:prstGeom prst="wedgeRectCallout">
          <a:avLst>
            <a:gd name="adj1" fmla="val -58138"/>
            <a:gd name="adj2" fmla="val 68967"/>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合計金額はどうしても、個人面積案分率の小数点以下の数値により、</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円程度基準金額となる集計金額と合わない場合があります、その場合はどなたかの金額を調整（</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円上げたり下げたり）して基準金額となる金額と合わせて下さい。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2"/>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3"/>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86150"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86150"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86150"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86150"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31"/>
  <sheetViews>
    <sheetView tabSelected="1" view="pageBreakPreview" zoomScaleSheetLayoutView="100" zoomScalePageLayoutView="0" workbookViewId="0" topLeftCell="A1">
      <selection activeCell="D2" sqref="D2"/>
    </sheetView>
  </sheetViews>
  <sheetFormatPr defaultColWidth="9.00390625" defaultRowHeight="13.5"/>
  <cols>
    <col min="1" max="1" width="19.125" style="1" customWidth="1"/>
    <col min="2" max="2" width="12.75390625" style="1" customWidth="1"/>
    <col min="3" max="3" width="22.75390625" style="1" customWidth="1"/>
    <col min="4" max="4" width="34.75390625" style="1" customWidth="1"/>
    <col min="5" max="5" width="61.625" style="1" customWidth="1"/>
    <col min="6" max="16384" width="9.00390625" style="1" customWidth="1"/>
  </cols>
  <sheetData>
    <row r="1" ht="21" customHeight="1">
      <c r="D1" s="37" t="s">
        <v>159</v>
      </c>
    </row>
    <row r="2" ht="18" customHeight="1">
      <c r="D2" s="2"/>
    </row>
    <row r="3" spans="1:2" ht="21" customHeight="1">
      <c r="A3" s="80" t="s">
        <v>42</v>
      </c>
      <c r="B3" s="80"/>
    </row>
    <row r="4" ht="18" customHeight="1"/>
    <row r="5" spans="3:4" ht="21" customHeight="1">
      <c r="C5" s="2" t="s">
        <v>14</v>
      </c>
      <c r="D5" s="38" t="s">
        <v>112</v>
      </c>
    </row>
    <row r="6" spans="3:4" ht="21" customHeight="1">
      <c r="C6" s="2" t="s">
        <v>8</v>
      </c>
      <c r="D6" s="38" t="s">
        <v>113</v>
      </c>
    </row>
    <row r="7" ht="18" customHeight="1">
      <c r="C7" s="2"/>
    </row>
    <row r="8" spans="2:4" ht="18">
      <c r="B8" s="39" t="s">
        <v>157</v>
      </c>
      <c r="C8" s="24" t="s">
        <v>36</v>
      </c>
      <c r="D8" s="24"/>
    </row>
    <row r="9" ht="14.25"/>
    <row r="10" ht="14.25">
      <c r="A10" s="1" t="s">
        <v>0</v>
      </c>
    </row>
    <row r="11" ht="14.25"/>
    <row r="12" ht="14.25">
      <c r="A12" s="1" t="s">
        <v>1</v>
      </c>
    </row>
    <row r="13" ht="6.75" customHeight="1"/>
    <row r="14" spans="1:5" ht="25.5" customHeight="1">
      <c r="A14" s="102" t="s">
        <v>39</v>
      </c>
      <c r="B14" s="103"/>
      <c r="C14" s="4" t="s">
        <v>12</v>
      </c>
      <c r="D14" s="4" t="s">
        <v>2</v>
      </c>
      <c r="E14" s="3" t="s">
        <v>62</v>
      </c>
    </row>
    <row r="15" spans="1:5" ht="35.25" customHeight="1">
      <c r="A15" s="100" t="s">
        <v>3</v>
      </c>
      <c r="B15" s="101"/>
      <c r="C15" s="54">
        <f>２ページ!B34</f>
        <v>1254833</v>
      </c>
      <c r="D15" s="56" t="s">
        <v>49</v>
      </c>
      <c r="E15" s="41" t="s">
        <v>63</v>
      </c>
    </row>
    <row r="16" spans="1:5" ht="35.25" customHeight="1">
      <c r="A16" s="100" t="s">
        <v>4</v>
      </c>
      <c r="B16" s="101"/>
      <c r="C16" s="54">
        <f>２ページ!C34</f>
        <v>1254839</v>
      </c>
      <c r="D16" s="56" t="s">
        <v>49</v>
      </c>
      <c r="E16" s="41" t="s">
        <v>64</v>
      </c>
    </row>
    <row r="17" spans="1:5" ht="41.25" customHeight="1">
      <c r="A17" s="3" t="s">
        <v>22</v>
      </c>
      <c r="B17" s="3"/>
      <c r="C17" s="54">
        <f>C15+C16</f>
        <v>2509672</v>
      </c>
      <c r="D17" s="56" t="s">
        <v>50</v>
      </c>
      <c r="E17" s="41" t="s">
        <v>61</v>
      </c>
    </row>
    <row r="18" spans="1:4" ht="16.5" customHeight="1">
      <c r="A18" s="8"/>
      <c r="B18" s="8"/>
      <c r="C18" s="9"/>
      <c r="D18" s="8"/>
    </row>
    <row r="19" ht="14.25">
      <c r="A19" s="1" t="s">
        <v>5</v>
      </c>
    </row>
    <row r="20" ht="3.75" customHeight="1"/>
    <row r="21" spans="1:5" s="5" customFormat="1" ht="31.5" customHeight="1">
      <c r="A21" s="102" t="s">
        <v>6</v>
      </c>
      <c r="B21" s="103"/>
      <c r="C21" s="4" t="s">
        <v>7</v>
      </c>
      <c r="D21" s="4" t="s">
        <v>56</v>
      </c>
      <c r="E21" s="40" t="s">
        <v>60</v>
      </c>
    </row>
    <row r="22" spans="1:5" ht="59.25" customHeight="1">
      <c r="A22" s="104" t="s">
        <v>19</v>
      </c>
      <c r="B22" s="105"/>
      <c r="C22" s="54">
        <f>'３ページ（共同取組活動費入力集計表）'!A22</f>
        <v>121180</v>
      </c>
      <c r="D22" s="42" t="s">
        <v>114</v>
      </c>
      <c r="E22" s="41" t="s">
        <v>54</v>
      </c>
    </row>
    <row r="23" spans="1:5" ht="93" customHeight="1">
      <c r="A23" s="104" t="s">
        <v>18</v>
      </c>
      <c r="B23" s="105"/>
      <c r="C23" s="54">
        <f>'３ページ（共同取組活動費入力集計表）'!C22</f>
        <v>125100</v>
      </c>
      <c r="D23" s="42" t="s">
        <v>115</v>
      </c>
      <c r="E23" s="41" t="s">
        <v>55</v>
      </c>
    </row>
    <row r="24" spans="1:5" ht="57" customHeight="1">
      <c r="A24" s="104" t="s">
        <v>17</v>
      </c>
      <c r="B24" s="105"/>
      <c r="C24" s="54">
        <f>'３ページ（共同取組活動費入力集計表）'!E22</f>
        <v>421800</v>
      </c>
      <c r="D24" s="42" t="s">
        <v>116</v>
      </c>
      <c r="E24" s="41" t="s">
        <v>51</v>
      </c>
    </row>
    <row r="25" spans="1:5" ht="50.25" customHeight="1">
      <c r="A25" s="104" t="s">
        <v>20</v>
      </c>
      <c r="B25" s="105"/>
      <c r="C25" s="54">
        <f>'３ページ（共同取組活動費入力集計表）'!G22</f>
        <v>252400</v>
      </c>
      <c r="D25" s="42" t="s">
        <v>117</v>
      </c>
      <c r="E25" s="41" t="s">
        <v>57</v>
      </c>
    </row>
    <row r="26" spans="1:5" ht="27" customHeight="1">
      <c r="A26" s="81" t="s">
        <v>21</v>
      </c>
      <c r="B26" s="82"/>
      <c r="C26" s="93">
        <f>C16-C28</f>
        <v>334359</v>
      </c>
      <c r="D26" s="34" t="s">
        <v>118</v>
      </c>
      <c r="E26" s="3" t="s">
        <v>52</v>
      </c>
    </row>
    <row r="27" spans="1:5" ht="27" customHeight="1">
      <c r="A27" s="83"/>
      <c r="B27" s="84"/>
      <c r="C27" s="94"/>
      <c r="D27" s="35" t="s">
        <v>119</v>
      </c>
      <c r="E27" s="3" t="s">
        <v>53</v>
      </c>
    </row>
    <row r="28" spans="1:5" ht="22.5" customHeight="1">
      <c r="A28" s="85" t="s">
        <v>41</v>
      </c>
      <c r="B28" s="86"/>
      <c r="C28" s="93">
        <f>SUM(C22:C25)</f>
        <v>920480</v>
      </c>
      <c r="D28" s="91"/>
      <c r="E28" s="99" t="s">
        <v>65</v>
      </c>
    </row>
    <row r="29" spans="1:5" ht="22.5" customHeight="1">
      <c r="A29" s="87" t="s">
        <v>59</v>
      </c>
      <c r="B29" s="88"/>
      <c r="C29" s="94"/>
      <c r="D29" s="92"/>
      <c r="E29" s="99"/>
    </row>
    <row r="30" spans="1:5" ht="22.5" customHeight="1">
      <c r="A30" s="85" t="s">
        <v>48</v>
      </c>
      <c r="B30" s="86"/>
      <c r="C30" s="89">
        <f>C16-C28</f>
        <v>334359</v>
      </c>
      <c r="D30" s="95"/>
      <c r="E30" s="99" t="s">
        <v>58</v>
      </c>
    </row>
    <row r="31" spans="1:5" ht="22.5" customHeight="1">
      <c r="A31" s="97"/>
      <c r="B31" s="98"/>
      <c r="C31" s="90"/>
      <c r="D31" s="96"/>
      <c r="E31" s="99"/>
    </row>
  </sheetData>
  <sheetProtection/>
  <mergeCells count="20">
    <mergeCell ref="E30:E31"/>
    <mergeCell ref="E28:E29"/>
    <mergeCell ref="A15:B15"/>
    <mergeCell ref="A16:B16"/>
    <mergeCell ref="A14:B14"/>
    <mergeCell ref="A21:B21"/>
    <mergeCell ref="A24:B24"/>
    <mergeCell ref="A25:B25"/>
    <mergeCell ref="A22:B22"/>
    <mergeCell ref="A23:B23"/>
    <mergeCell ref="A3:B3"/>
    <mergeCell ref="A26:B27"/>
    <mergeCell ref="A28:B28"/>
    <mergeCell ref="A29:B29"/>
    <mergeCell ref="C30:C31"/>
    <mergeCell ref="D28:D29"/>
    <mergeCell ref="C26:C27"/>
    <mergeCell ref="D30:D31"/>
    <mergeCell ref="C28:C29"/>
    <mergeCell ref="A30:B31"/>
  </mergeCells>
  <printOptions/>
  <pageMargins left="0.7874015748031497" right="0.6692913385826772" top="0.7874015748031497" bottom="0.5905511811023623" header="0.5118110236220472" footer="0.5118110236220472"/>
  <pageSetup fitToHeight="1" fitToWidth="1" horizontalDpi="600" verticalDpi="600" orientation="portrait" paperSize="9" scale="98" r:id="rId4"/>
  <drawing r:id="rId3"/>
  <legacyDrawing r:id="rId2"/>
</worksheet>
</file>

<file path=xl/worksheets/sheet10.xml><?xml version="1.0" encoding="utf-8"?>
<worksheet xmlns="http://schemas.openxmlformats.org/spreadsheetml/2006/main" xmlns:r="http://schemas.openxmlformats.org/officeDocument/2006/relationships">
  <dimension ref="A1:I48"/>
  <sheetViews>
    <sheetView view="pageBreakPreview" zoomScale="93" zoomScaleSheetLayoutView="93" zoomScalePageLayoutView="0" workbookViewId="0" topLeftCell="A1">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50390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109</v>
      </c>
      <c r="D1" s="76"/>
      <c r="E1" s="76"/>
      <c r="F1" s="76"/>
      <c r="G1" s="76"/>
      <c r="H1" s="76"/>
      <c r="I1" s="77"/>
    </row>
    <row r="2" spans="1:9" ht="13.5">
      <c r="A2" s="11"/>
      <c r="B2" s="12"/>
      <c r="C2" s="12"/>
      <c r="D2" s="12"/>
      <c r="E2" s="12"/>
      <c r="F2" s="12"/>
      <c r="G2" s="12"/>
      <c r="H2" s="12"/>
      <c r="I2" s="13"/>
    </row>
    <row r="3" spans="1:9" ht="13.5">
      <c r="A3" s="11"/>
      <c r="B3" s="14" t="str">
        <f>２ページ!$A15</f>
        <v>島田　弥太郎</v>
      </c>
      <c r="C3" s="12" t="s">
        <v>23</v>
      </c>
      <c r="D3" s="12"/>
      <c r="E3" s="12"/>
      <c r="F3" s="12"/>
      <c r="G3" s="12"/>
      <c r="H3" s="12"/>
      <c r="I3" s="13"/>
    </row>
    <row r="4" spans="1:9" ht="13.5">
      <c r="A4" s="11"/>
      <c r="B4" s="12"/>
      <c r="C4" s="12"/>
      <c r="D4" s="12"/>
      <c r="E4" s="12"/>
      <c r="F4" s="12"/>
      <c r="G4" s="12"/>
      <c r="H4" s="12"/>
      <c r="I4" s="13"/>
    </row>
    <row r="5" spans="1:9" ht="13.5">
      <c r="A5" s="11"/>
      <c r="B5" s="12" t="s">
        <v>24</v>
      </c>
      <c r="C5" s="15">
        <f>２ページ!$B15</f>
        <v>47103</v>
      </c>
      <c r="D5" s="16" t="s">
        <v>25</v>
      </c>
      <c r="E5" s="12"/>
      <c r="F5" s="12"/>
      <c r="G5" s="12"/>
      <c r="H5" s="12"/>
      <c r="I5" s="13"/>
    </row>
    <row r="6" spans="1:9" ht="13.5">
      <c r="A6" s="11"/>
      <c r="B6" s="12"/>
      <c r="C6" s="12"/>
      <c r="D6" s="12"/>
      <c r="E6" s="12"/>
      <c r="F6" s="12"/>
      <c r="G6" s="12"/>
      <c r="H6" s="12"/>
      <c r="I6" s="13"/>
    </row>
    <row r="7" spans="1:9" ht="13.5">
      <c r="A7" s="11"/>
      <c r="B7" s="12" t="s">
        <v>26</v>
      </c>
      <c r="C7" s="15">
        <f>２ページ!$C15</f>
        <v>47103</v>
      </c>
      <c r="D7" s="16" t="s">
        <v>25</v>
      </c>
      <c r="E7" s="12"/>
      <c r="F7" s="12" t="s">
        <v>27</v>
      </c>
      <c r="G7" s="15">
        <f>２ページ!$D15</f>
        <v>31306</v>
      </c>
      <c r="H7" s="16" t="s">
        <v>25</v>
      </c>
      <c r="I7" s="13"/>
    </row>
    <row r="8" spans="1:9" ht="13.5">
      <c r="A8" s="11"/>
      <c r="B8" s="12"/>
      <c r="C8" s="12"/>
      <c r="D8" s="12"/>
      <c r="E8" s="12"/>
      <c r="F8" s="12"/>
      <c r="G8" s="12"/>
      <c r="H8" s="12"/>
      <c r="I8" s="13"/>
    </row>
    <row r="9" spans="1:9" ht="13.5">
      <c r="A9" s="11"/>
      <c r="B9" s="12" t="s">
        <v>29</v>
      </c>
      <c r="C9" s="15">
        <f>２ページ!$E15</f>
        <v>94206</v>
      </c>
      <c r="D9" s="16" t="s">
        <v>25</v>
      </c>
      <c r="E9" s="12"/>
      <c r="F9" s="12" t="s">
        <v>28</v>
      </c>
      <c r="G9" s="15">
        <f>２ページ!$F15</f>
        <v>31306</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t="str">
        <f>１ページ!$D$5</f>
        <v>栄村集落協定</v>
      </c>
      <c r="C13" s="127"/>
      <c r="D13" s="17"/>
      <c r="E13" s="18" t="s">
        <v>31</v>
      </c>
      <c r="F13" s="23" t="str">
        <f>１ページ!$D$6</f>
        <v>栄村　太郎</v>
      </c>
      <c r="G13" s="12" t="s">
        <v>34</v>
      </c>
      <c r="H13" s="12"/>
      <c r="I13" s="13"/>
    </row>
    <row r="14" spans="1:9" ht="13.5">
      <c r="A14" s="11"/>
      <c r="B14" s="12"/>
      <c r="C14" s="12"/>
      <c r="D14" s="12"/>
      <c r="E14" s="12"/>
      <c r="F14" s="12"/>
      <c r="G14" s="12"/>
      <c r="H14" s="12"/>
      <c r="I14" s="13"/>
    </row>
    <row r="15" spans="1:9" ht="13.5">
      <c r="A15" s="11"/>
      <c r="B15" s="12" t="s">
        <v>111</v>
      </c>
      <c r="C15" s="12"/>
      <c r="D15" s="12"/>
      <c r="E15" s="12"/>
      <c r="F15" s="12"/>
      <c r="G15" s="12"/>
      <c r="H15" s="12"/>
      <c r="I15" s="13"/>
    </row>
    <row r="16" spans="1:9" ht="13.5">
      <c r="A16" s="11"/>
      <c r="B16" s="12"/>
      <c r="C16" s="12"/>
      <c r="D16" s="12"/>
      <c r="E16" s="12"/>
      <c r="F16" s="12"/>
      <c r="G16" s="12"/>
      <c r="H16" s="12"/>
      <c r="I16" s="13"/>
    </row>
    <row r="17" spans="1:9" ht="13.5">
      <c r="A17" s="11"/>
      <c r="B17" s="124" t="s">
        <v>110</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109</v>
      </c>
      <c r="D29" s="76"/>
      <c r="E29" s="76"/>
      <c r="F29" s="76"/>
      <c r="G29" s="76"/>
      <c r="H29" s="76"/>
      <c r="I29" s="77"/>
    </row>
    <row r="30" spans="1:9" ht="13.5">
      <c r="A30" s="11"/>
      <c r="B30" s="12"/>
      <c r="C30" s="12"/>
      <c r="D30" s="12"/>
      <c r="E30" s="12"/>
      <c r="F30" s="12"/>
      <c r="G30" s="12"/>
      <c r="H30" s="12"/>
      <c r="I30" s="13"/>
    </row>
    <row r="31" spans="1:9" ht="13.5">
      <c r="A31" s="11"/>
      <c r="B31" s="14" t="str">
        <f>２ページ!$A16</f>
        <v>山岸　史郎</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２ページ!$B16</f>
        <v>152546</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２ページ!$C16</f>
        <v>152546</v>
      </c>
      <c r="D35" s="16" t="s">
        <v>25</v>
      </c>
      <c r="E35" s="12"/>
      <c r="F35" s="12" t="s">
        <v>27</v>
      </c>
      <c r="G35" s="15">
        <f>２ページ!$D16</f>
        <v>110775</v>
      </c>
      <c r="H35" s="16" t="s">
        <v>25</v>
      </c>
      <c r="I35" s="13"/>
    </row>
    <row r="36" spans="1:9" ht="13.5">
      <c r="A36" s="11"/>
      <c r="B36" s="12"/>
      <c r="C36" s="12"/>
      <c r="D36" s="12"/>
      <c r="E36" s="12"/>
      <c r="F36" s="12"/>
      <c r="G36" s="12"/>
      <c r="H36" s="12"/>
      <c r="I36" s="13"/>
    </row>
    <row r="37" spans="1:9" ht="13.5">
      <c r="A37" s="11"/>
      <c r="B37" s="12" t="s">
        <v>29</v>
      </c>
      <c r="C37" s="15">
        <f>２ページ!$E16</f>
        <v>305092</v>
      </c>
      <c r="D37" s="16" t="s">
        <v>25</v>
      </c>
      <c r="E37" s="12"/>
      <c r="F37" s="12" t="s">
        <v>28</v>
      </c>
      <c r="G37" s="15">
        <f>２ページ!$F16</f>
        <v>110775</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t="str">
        <f>１ページ!$D$5</f>
        <v>栄村集落協定</v>
      </c>
      <c r="C41" s="127"/>
      <c r="D41" s="17"/>
      <c r="E41" s="18" t="s">
        <v>31</v>
      </c>
      <c r="F41" s="23" t="str">
        <f>１ページ!$D$6</f>
        <v>栄村　太郎</v>
      </c>
      <c r="G41" s="12" t="s">
        <v>34</v>
      </c>
      <c r="H41" s="12"/>
      <c r="I41" s="13"/>
    </row>
    <row r="42" spans="1:9" ht="13.5">
      <c r="A42" s="11"/>
      <c r="B42" s="12"/>
      <c r="C42" s="12"/>
      <c r="D42" s="12"/>
      <c r="E42" s="12"/>
      <c r="F42" s="12"/>
      <c r="G42" s="12"/>
      <c r="H42" s="12"/>
      <c r="I42" s="13"/>
    </row>
    <row r="43" spans="1:9" ht="13.5">
      <c r="A43" s="11"/>
      <c r="B43" s="12" t="s">
        <v>111</v>
      </c>
      <c r="C43" s="12"/>
      <c r="D43" s="12"/>
      <c r="E43" s="12"/>
      <c r="F43" s="12"/>
      <c r="G43" s="12"/>
      <c r="H43" s="12"/>
      <c r="I43" s="13"/>
    </row>
    <row r="44" spans="1:9" ht="13.5">
      <c r="A44" s="11"/>
      <c r="B44" s="12"/>
      <c r="C44" s="12"/>
      <c r="D44" s="12"/>
      <c r="E44" s="12"/>
      <c r="F44" s="12"/>
      <c r="G44" s="12"/>
      <c r="H44" s="12"/>
      <c r="I44" s="13"/>
    </row>
    <row r="45" spans="1:9" ht="13.5">
      <c r="A45" s="11"/>
      <c r="B45" s="124" t="s">
        <v>110</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1.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109</v>
      </c>
      <c r="D1" s="76"/>
      <c r="E1" s="76"/>
      <c r="F1" s="76"/>
      <c r="G1" s="76"/>
      <c r="H1" s="76"/>
      <c r="I1" s="77"/>
    </row>
    <row r="2" spans="1:9" ht="13.5">
      <c r="A2" s="11"/>
      <c r="B2" s="12"/>
      <c r="C2" s="12"/>
      <c r="D2" s="12"/>
      <c r="E2" s="12"/>
      <c r="F2" s="12"/>
      <c r="G2" s="12"/>
      <c r="H2" s="12"/>
      <c r="I2" s="13"/>
    </row>
    <row r="3" spans="1:9" ht="13.5">
      <c r="A3" s="11"/>
      <c r="B3" s="14" t="str">
        <f>２ページ!$A17</f>
        <v>高橋　甚太郎</v>
      </c>
      <c r="C3" s="12" t="s">
        <v>23</v>
      </c>
      <c r="D3" s="12"/>
      <c r="E3" s="12"/>
      <c r="F3" s="12"/>
      <c r="G3" s="12"/>
      <c r="H3" s="12"/>
      <c r="I3" s="13"/>
    </row>
    <row r="4" spans="1:9" ht="13.5">
      <c r="A4" s="11"/>
      <c r="B4" s="12"/>
      <c r="C4" s="12"/>
      <c r="D4" s="12"/>
      <c r="E4" s="12"/>
      <c r="F4" s="12"/>
      <c r="G4" s="12"/>
      <c r="H4" s="12"/>
      <c r="I4" s="13"/>
    </row>
    <row r="5" spans="1:9" ht="13.5">
      <c r="A5" s="11"/>
      <c r="B5" s="12" t="s">
        <v>24</v>
      </c>
      <c r="C5" s="15">
        <f>２ページ!$B17</f>
        <v>36750</v>
      </c>
      <c r="D5" s="16" t="s">
        <v>25</v>
      </c>
      <c r="E5" s="12"/>
      <c r="F5" s="12"/>
      <c r="G5" s="12"/>
      <c r="H5" s="12"/>
      <c r="I5" s="13"/>
    </row>
    <row r="6" spans="1:9" ht="13.5">
      <c r="A6" s="11"/>
      <c r="B6" s="12"/>
      <c r="C6" s="12"/>
      <c r="D6" s="12"/>
      <c r="E6" s="12"/>
      <c r="F6" s="12"/>
      <c r="G6" s="12"/>
      <c r="H6" s="12"/>
      <c r="I6" s="13"/>
    </row>
    <row r="7" spans="1:9" ht="13.5">
      <c r="A7" s="11"/>
      <c r="B7" s="12" t="s">
        <v>26</v>
      </c>
      <c r="C7" s="15">
        <f>２ページ!$C17</f>
        <v>36750</v>
      </c>
      <c r="D7" s="16" t="s">
        <v>25</v>
      </c>
      <c r="E7" s="12"/>
      <c r="F7" s="12" t="s">
        <v>27</v>
      </c>
      <c r="G7" s="15">
        <f>２ページ!$D17</f>
        <v>24424</v>
      </c>
      <c r="H7" s="16" t="s">
        <v>25</v>
      </c>
      <c r="I7" s="13"/>
    </row>
    <row r="8" spans="1:9" ht="13.5">
      <c r="A8" s="11"/>
      <c r="B8" s="12"/>
      <c r="C8" s="12"/>
      <c r="D8" s="12"/>
      <c r="E8" s="12"/>
      <c r="F8" s="12"/>
      <c r="G8" s="12"/>
      <c r="H8" s="12"/>
      <c r="I8" s="13"/>
    </row>
    <row r="9" spans="1:9" ht="13.5">
      <c r="A9" s="11"/>
      <c r="B9" s="12" t="s">
        <v>29</v>
      </c>
      <c r="C9" s="15">
        <f>２ページ!$E17</f>
        <v>73500</v>
      </c>
      <c r="D9" s="16" t="s">
        <v>25</v>
      </c>
      <c r="E9" s="12"/>
      <c r="F9" s="12" t="s">
        <v>28</v>
      </c>
      <c r="G9" s="15">
        <f>２ページ!$F17</f>
        <v>24424</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t="str">
        <f>１ページ!$D$5</f>
        <v>栄村集落協定</v>
      </c>
      <c r="C13" s="127"/>
      <c r="D13" s="17"/>
      <c r="E13" s="18" t="s">
        <v>31</v>
      </c>
      <c r="F13" s="23" t="str">
        <f>１ページ!$D$6</f>
        <v>栄村　太郎</v>
      </c>
      <c r="G13" s="12" t="s">
        <v>34</v>
      </c>
      <c r="H13" s="12"/>
      <c r="I13" s="13"/>
    </row>
    <row r="14" spans="1:9" ht="13.5">
      <c r="A14" s="11"/>
      <c r="B14" s="12"/>
      <c r="C14" s="12"/>
      <c r="D14" s="12"/>
      <c r="E14" s="12"/>
      <c r="F14" s="12"/>
      <c r="G14" s="12"/>
      <c r="H14" s="12"/>
      <c r="I14" s="13"/>
    </row>
    <row r="15" spans="1:9" ht="13.5">
      <c r="A15" s="11"/>
      <c r="B15" s="12" t="s">
        <v>111</v>
      </c>
      <c r="C15" s="12"/>
      <c r="D15" s="12"/>
      <c r="E15" s="12"/>
      <c r="F15" s="12"/>
      <c r="G15" s="12"/>
      <c r="H15" s="12"/>
      <c r="I15" s="13"/>
    </row>
    <row r="16" spans="1:9" ht="13.5">
      <c r="A16" s="11"/>
      <c r="B16" s="12"/>
      <c r="C16" s="12"/>
      <c r="D16" s="12"/>
      <c r="E16" s="12"/>
      <c r="F16" s="12"/>
      <c r="G16" s="12"/>
      <c r="H16" s="12"/>
      <c r="I16" s="13"/>
    </row>
    <row r="17" spans="1:9" ht="13.5">
      <c r="A17" s="11"/>
      <c r="B17" s="124" t="s">
        <v>110</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38</v>
      </c>
      <c r="D29" s="76"/>
      <c r="E29" s="76"/>
      <c r="F29" s="76"/>
      <c r="G29" s="76"/>
      <c r="H29" s="76"/>
      <c r="I29" s="77"/>
    </row>
    <row r="30" spans="1:9" ht="13.5">
      <c r="A30" s="11"/>
      <c r="B30" s="12"/>
      <c r="C30" s="12"/>
      <c r="D30" s="12"/>
      <c r="E30" s="12"/>
      <c r="F30" s="12"/>
      <c r="G30" s="12"/>
      <c r="H30" s="12"/>
      <c r="I30" s="13"/>
    </row>
    <row r="31" spans="1:9" ht="13.5">
      <c r="A31" s="11"/>
      <c r="B31" s="14" t="str">
        <f>２ページ!$A18</f>
        <v>関谷　大五郎</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２ページ!$B18</f>
        <v>44688</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２ページ!$C18</f>
        <v>44688</v>
      </c>
      <c r="D35" s="16" t="s">
        <v>25</v>
      </c>
      <c r="E35" s="12"/>
      <c r="F35" s="12" t="s">
        <v>27</v>
      </c>
      <c r="G35" s="15">
        <f>２ページ!$D18</f>
        <v>29700</v>
      </c>
      <c r="H35" s="16" t="s">
        <v>25</v>
      </c>
      <c r="I35" s="13"/>
    </row>
    <row r="36" spans="1:9" ht="13.5">
      <c r="A36" s="11"/>
      <c r="B36" s="12"/>
      <c r="C36" s="12"/>
      <c r="D36" s="12"/>
      <c r="E36" s="12"/>
      <c r="F36" s="12"/>
      <c r="G36" s="12"/>
      <c r="H36" s="12"/>
      <c r="I36" s="13"/>
    </row>
    <row r="37" spans="1:9" ht="13.5">
      <c r="A37" s="11"/>
      <c r="B37" s="12" t="s">
        <v>29</v>
      </c>
      <c r="C37" s="15">
        <f>２ページ!$E18</f>
        <v>89376</v>
      </c>
      <c r="D37" s="16" t="s">
        <v>25</v>
      </c>
      <c r="E37" s="12"/>
      <c r="F37" s="12" t="s">
        <v>28</v>
      </c>
      <c r="G37" s="15">
        <f>２ページ!$F18</f>
        <v>29700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t="str">
        <f>１ページ!$D$5</f>
        <v>栄村集落協定</v>
      </c>
      <c r="C41" s="127"/>
      <c r="D41" s="17"/>
      <c r="E41" s="18" t="s">
        <v>31</v>
      </c>
      <c r="F41" s="23" t="str">
        <f>１ページ!$D$6</f>
        <v>栄村　太郎</v>
      </c>
      <c r="G41" s="12" t="s">
        <v>34</v>
      </c>
      <c r="H41" s="12"/>
      <c r="I41" s="13"/>
    </row>
    <row r="42" spans="1:9" ht="13.5">
      <c r="A42" s="11"/>
      <c r="B42" s="12"/>
      <c r="C42" s="12"/>
      <c r="D42" s="12"/>
      <c r="E42" s="12"/>
      <c r="F42" s="12"/>
      <c r="G42" s="12"/>
      <c r="H42" s="12"/>
      <c r="I42" s="13"/>
    </row>
    <row r="43" spans="1:9" ht="13.5">
      <c r="A43" s="11"/>
      <c r="B43" s="12" t="s">
        <v>111</v>
      </c>
      <c r="C43" s="12"/>
      <c r="D43" s="12"/>
      <c r="E43" s="12"/>
      <c r="F43" s="12"/>
      <c r="G43" s="12"/>
      <c r="H43" s="12"/>
      <c r="I43" s="13"/>
    </row>
    <row r="44" spans="1:9" ht="13.5">
      <c r="A44" s="11"/>
      <c r="B44" s="12"/>
      <c r="C44" s="12"/>
      <c r="D44" s="12"/>
      <c r="E44" s="12"/>
      <c r="F44" s="12"/>
      <c r="G44" s="12"/>
      <c r="H44" s="12"/>
      <c r="I44" s="13"/>
    </row>
    <row r="45" spans="1:9" ht="13.5">
      <c r="A45" s="11"/>
      <c r="B45" s="124" t="s">
        <v>110</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2.xml><?xml version="1.0" encoding="utf-8"?>
<worksheet xmlns="http://schemas.openxmlformats.org/spreadsheetml/2006/main" xmlns:r="http://schemas.openxmlformats.org/officeDocument/2006/relationships">
  <dimension ref="A1:I48"/>
  <sheetViews>
    <sheetView view="pageBreakPreview" zoomScale="93" zoomScaleSheetLayoutView="93" zoomScalePageLayoutView="0" workbookViewId="0" topLeftCell="A1">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109</v>
      </c>
      <c r="D1" s="76"/>
      <c r="E1" s="76"/>
      <c r="F1" s="76"/>
      <c r="G1" s="76"/>
      <c r="H1" s="76"/>
      <c r="I1" s="77"/>
    </row>
    <row r="2" spans="1:9" ht="13.5">
      <c r="A2" s="11"/>
      <c r="B2" s="12"/>
      <c r="C2" s="12"/>
      <c r="D2" s="12"/>
      <c r="E2" s="12"/>
      <c r="F2" s="12"/>
      <c r="G2" s="12"/>
      <c r="H2" s="12"/>
      <c r="I2" s="13"/>
    </row>
    <row r="3" spans="1:9" ht="13.5">
      <c r="A3" s="11"/>
      <c r="B3" s="14" t="str">
        <f>２ページ!$A19</f>
        <v>桑原　大十郎</v>
      </c>
      <c r="C3" s="12" t="s">
        <v>23</v>
      </c>
      <c r="D3" s="12"/>
      <c r="E3" s="12"/>
      <c r="F3" s="12"/>
      <c r="G3" s="12"/>
      <c r="H3" s="12"/>
      <c r="I3" s="13"/>
    </row>
    <row r="4" spans="1:9" ht="13.5">
      <c r="A4" s="11"/>
      <c r="B4" s="12"/>
      <c r="C4" s="12"/>
      <c r="D4" s="12"/>
      <c r="E4" s="12"/>
      <c r="F4" s="12"/>
      <c r="G4" s="12"/>
      <c r="H4" s="12"/>
      <c r="I4" s="13"/>
    </row>
    <row r="5" spans="1:9" ht="13.5">
      <c r="A5" s="11"/>
      <c r="B5" s="12" t="s">
        <v>24</v>
      </c>
      <c r="C5" s="15">
        <f>２ページ!$B19</f>
        <v>11781</v>
      </c>
      <c r="D5" s="16" t="s">
        <v>25</v>
      </c>
      <c r="E5" s="12"/>
      <c r="F5" s="12"/>
      <c r="G5" s="12"/>
      <c r="H5" s="12"/>
      <c r="I5" s="13"/>
    </row>
    <row r="6" spans="1:9" ht="13.5">
      <c r="A6" s="11"/>
      <c r="B6" s="12"/>
      <c r="C6" s="12"/>
      <c r="D6" s="12"/>
      <c r="E6" s="12"/>
      <c r="F6" s="12"/>
      <c r="G6" s="12"/>
      <c r="H6" s="12"/>
      <c r="I6" s="13"/>
    </row>
    <row r="7" spans="1:9" ht="13.5">
      <c r="A7" s="11"/>
      <c r="B7" s="12" t="s">
        <v>26</v>
      </c>
      <c r="C7" s="15">
        <f>２ページ!$C19</f>
        <v>11781</v>
      </c>
      <c r="D7" s="16" t="s">
        <v>25</v>
      </c>
      <c r="E7" s="12"/>
      <c r="F7" s="12" t="s">
        <v>27</v>
      </c>
      <c r="G7" s="15">
        <f>２ページ!$D19</f>
        <v>7830</v>
      </c>
      <c r="H7" s="16" t="s">
        <v>25</v>
      </c>
      <c r="I7" s="13"/>
    </row>
    <row r="8" spans="1:9" ht="13.5">
      <c r="A8" s="11"/>
      <c r="B8" s="12"/>
      <c r="C8" s="12"/>
      <c r="D8" s="12"/>
      <c r="E8" s="12"/>
      <c r="F8" s="12"/>
      <c r="G8" s="12"/>
      <c r="H8" s="12"/>
      <c r="I8" s="13"/>
    </row>
    <row r="9" spans="1:9" ht="13.5">
      <c r="A9" s="11"/>
      <c r="B9" s="12" t="s">
        <v>29</v>
      </c>
      <c r="C9" s="15">
        <f>２ページ!$E19</f>
        <v>23562</v>
      </c>
      <c r="D9" s="16" t="s">
        <v>25</v>
      </c>
      <c r="E9" s="12"/>
      <c r="F9" s="12" t="s">
        <v>28</v>
      </c>
      <c r="G9" s="15">
        <f>２ページ!$F19</f>
        <v>7830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t="str">
        <f>１ページ!$D$5</f>
        <v>栄村集落協定</v>
      </c>
      <c r="C13" s="127"/>
      <c r="D13" s="17"/>
      <c r="E13" s="18" t="s">
        <v>31</v>
      </c>
      <c r="F13" s="23" t="str">
        <f>１ページ!$D$6</f>
        <v>栄村　太郎</v>
      </c>
      <c r="G13" s="12" t="s">
        <v>34</v>
      </c>
      <c r="H13" s="12"/>
      <c r="I13" s="13"/>
    </row>
    <row r="14" spans="1:9" ht="13.5">
      <c r="A14" s="11"/>
      <c r="B14" s="12"/>
      <c r="C14" s="12"/>
      <c r="D14" s="12"/>
      <c r="E14" s="12"/>
      <c r="F14" s="12"/>
      <c r="G14" s="12"/>
      <c r="H14" s="12"/>
      <c r="I14" s="13"/>
    </row>
    <row r="15" spans="1:9" ht="13.5">
      <c r="A15" s="11"/>
      <c r="B15" s="12" t="s">
        <v>111</v>
      </c>
      <c r="C15" s="12"/>
      <c r="D15" s="12"/>
      <c r="E15" s="12"/>
      <c r="F15" s="12"/>
      <c r="G15" s="12"/>
      <c r="H15" s="12"/>
      <c r="I15" s="13"/>
    </row>
    <row r="16" spans="1:9" ht="13.5">
      <c r="A16" s="11"/>
      <c r="B16" s="12"/>
      <c r="C16" s="12"/>
      <c r="D16" s="12"/>
      <c r="E16" s="12"/>
      <c r="F16" s="12"/>
      <c r="G16" s="12"/>
      <c r="H16" s="12"/>
      <c r="I16" s="13"/>
    </row>
    <row r="17" spans="1:9" ht="13.5">
      <c r="A17" s="11"/>
      <c r="B17" s="124" t="s">
        <v>110</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109</v>
      </c>
      <c r="D29" s="76"/>
      <c r="E29" s="76"/>
      <c r="F29" s="76"/>
      <c r="G29" s="76"/>
      <c r="H29" s="76"/>
      <c r="I29" s="77"/>
    </row>
    <row r="30" spans="1:9" ht="13.5">
      <c r="A30" s="11"/>
      <c r="B30" s="12"/>
      <c r="C30" s="12"/>
      <c r="D30" s="12"/>
      <c r="E30" s="12"/>
      <c r="F30" s="12"/>
      <c r="G30" s="12"/>
      <c r="H30" s="12"/>
      <c r="I30" s="13"/>
    </row>
    <row r="31" spans="1:9" ht="13.5">
      <c r="A31" s="11"/>
      <c r="B31" s="14" t="str">
        <f>２ページ!$A20</f>
        <v>山本　勘太郎</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２ページ!$B20</f>
        <v>10290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２ページ!$C20</f>
        <v>10290</v>
      </c>
      <c r="D35" s="16" t="s">
        <v>25</v>
      </c>
      <c r="E35" s="12"/>
      <c r="F35" s="12" t="s">
        <v>27</v>
      </c>
      <c r="G35" s="15">
        <f>２ページ!$D20</f>
        <v>6839</v>
      </c>
      <c r="H35" s="16" t="s">
        <v>25</v>
      </c>
      <c r="I35" s="13"/>
    </row>
    <row r="36" spans="1:9" ht="13.5">
      <c r="A36" s="11"/>
      <c r="B36" s="12"/>
      <c r="C36" s="12"/>
      <c r="D36" s="12"/>
      <c r="E36" s="12"/>
      <c r="F36" s="12"/>
      <c r="G36" s="12"/>
      <c r="H36" s="12"/>
      <c r="I36" s="13"/>
    </row>
    <row r="37" spans="1:9" ht="13.5">
      <c r="A37" s="11"/>
      <c r="B37" s="12" t="s">
        <v>29</v>
      </c>
      <c r="C37" s="15">
        <f>２ページ!$E20</f>
        <v>20580</v>
      </c>
      <c r="D37" s="16" t="s">
        <v>25</v>
      </c>
      <c r="E37" s="12"/>
      <c r="F37" s="12" t="s">
        <v>28</v>
      </c>
      <c r="G37" s="15">
        <f>２ページ!$F20</f>
        <v>6839</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t="str">
        <f>１ページ!$D$5</f>
        <v>栄村集落協定</v>
      </c>
      <c r="C41" s="127"/>
      <c r="D41" s="17"/>
      <c r="E41" s="18" t="s">
        <v>31</v>
      </c>
      <c r="F41" s="23" t="str">
        <f>１ページ!$D$6</f>
        <v>栄村　太郎</v>
      </c>
      <c r="G41" s="12" t="s">
        <v>34</v>
      </c>
      <c r="H41" s="12"/>
      <c r="I41" s="13"/>
    </row>
    <row r="42" spans="1:9" ht="13.5">
      <c r="A42" s="11"/>
      <c r="B42" s="12"/>
      <c r="C42" s="12"/>
      <c r="D42" s="12"/>
      <c r="E42" s="12"/>
      <c r="F42" s="12"/>
      <c r="G42" s="12"/>
      <c r="H42" s="12"/>
      <c r="I42" s="13"/>
    </row>
    <row r="43" spans="1:9" ht="13.5">
      <c r="A43" s="11"/>
      <c r="B43" s="12" t="s">
        <v>111</v>
      </c>
      <c r="C43" s="12"/>
      <c r="D43" s="12"/>
      <c r="E43" s="12"/>
      <c r="F43" s="12"/>
      <c r="G43" s="12"/>
      <c r="H43" s="12"/>
      <c r="I43" s="13"/>
    </row>
    <row r="44" spans="1:9" ht="13.5">
      <c r="A44" s="11"/>
      <c r="B44" s="12"/>
      <c r="C44" s="12"/>
      <c r="D44" s="12"/>
      <c r="E44" s="12"/>
      <c r="F44" s="12"/>
      <c r="G44" s="12"/>
      <c r="H44" s="12"/>
      <c r="I44" s="13"/>
    </row>
    <row r="45" spans="1:9" ht="13.5">
      <c r="A45" s="11"/>
      <c r="B45" s="124" t="s">
        <v>110</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3.xml><?xml version="1.0" encoding="utf-8"?>
<worksheet xmlns="http://schemas.openxmlformats.org/spreadsheetml/2006/main" xmlns:r="http://schemas.openxmlformats.org/officeDocument/2006/relationships">
  <dimension ref="A1:I48"/>
  <sheetViews>
    <sheetView view="pageBreakPreview" zoomScale="93" zoomScaleSheetLayoutView="93" zoomScalePageLayoutView="0" workbookViewId="0" topLeftCell="A16">
      <selection activeCell="B1" sqref="B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50390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109</v>
      </c>
      <c r="D1" s="76"/>
      <c r="E1" s="76"/>
      <c r="F1" s="76"/>
      <c r="G1" s="76"/>
      <c r="H1" s="76"/>
      <c r="I1" s="77"/>
    </row>
    <row r="2" spans="1:9" ht="13.5">
      <c r="A2" s="11"/>
      <c r="B2" s="12"/>
      <c r="C2" s="12"/>
      <c r="D2" s="12"/>
      <c r="E2" s="12"/>
      <c r="F2" s="12"/>
      <c r="G2" s="12"/>
      <c r="H2" s="12"/>
      <c r="I2" s="13"/>
    </row>
    <row r="3" spans="1:9" ht="13.5">
      <c r="A3" s="11"/>
      <c r="B3" s="14" t="str">
        <f>２ページ!$A21</f>
        <v>滝澤　凛太朗</v>
      </c>
      <c r="C3" s="12" t="s">
        <v>23</v>
      </c>
      <c r="D3" s="12"/>
      <c r="E3" s="12"/>
      <c r="F3" s="12"/>
      <c r="G3" s="12"/>
      <c r="H3" s="12"/>
      <c r="I3" s="13"/>
    </row>
    <row r="4" spans="1:9" ht="13.5">
      <c r="A4" s="11"/>
      <c r="B4" s="12"/>
      <c r="C4" s="12"/>
      <c r="D4" s="12"/>
      <c r="E4" s="12"/>
      <c r="F4" s="12"/>
      <c r="G4" s="12"/>
      <c r="H4" s="12"/>
      <c r="I4" s="13"/>
    </row>
    <row r="5" spans="1:9" ht="13.5">
      <c r="A5" s="11"/>
      <c r="B5" s="12" t="s">
        <v>24</v>
      </c>
      <c r="C5" s="15">
        <f>２ページ!$B21</f>
        <v>178438</v>
      </c>
      <c r="D5" s="16" t="s">
        <v>25</v>
      </c>
      <c r="E5" s="12"/>
      <c r="F5" s="12"/>
      <c r="G5" s="12"/>
      <c r="H5" s="12"/>
      <c r="I5" s="13"/>
    </row>
    <row r="6" spans="1:9" ht="13.5">
      <c r="A6" s="11"/>
      <c r="B6" s="12"/>
      <c r="C6" s="12"/>
      <c r="D6" s="12"/>
      <c r="E6" s="12"/>
      <c r="F6" s="12"/>
      <c r="G6" s="12"/>
      <c r="H6" s="12"/>
      <c r="I6" s="13"/>
    </row>
    <row r="7" spans="1:9" ht="13.5">
      <c r="A7" s="11"/>
      <c r="B7" s="12" t="s">
        <v>26</v>
      </c>
      <c r="C7" s="15">
        <f>２ページ!$C21</f>
        <v>178438</v>
      </c>
      <c r="D7" s="16" t="s">
        <v>25</v>
      </c>
      <c r="E7" s="12"/>
      <c r="F7" s="12" t="s">
        <v>27</v>
      </c>
      <c r="G7" s="15">
        <f>２ページ!$D21</f>
        <v>130091</v>
      </c>
      <c r="H7" s="16" t="s">
        <v>25</v>
      </c>
      <c r="I7" s="13"/>
    </row>
    <row r="8" spans="1:9" ht="13.5">
      <c r="A8" s="11"/>
      <c r="B8" s="12"/>
      <c r="C8" s="12"/>
      <c r="D8" s="12"/>
      <c r="E8" s="12"/>
      <c r="F8" s="12"/>
      <c r="G8" s="12"/>
      <c r="H8" s="12"/>
      <c r="I8" s="13"/>
    </row>
    <row r="9" spans="1:9" ht="13.5">
      <c r="A9" s="11"/>
      <c r="B9" s="12" t="s">
        <v>29</v>
      </c>
      <c r="C9" s="15">
        <f>２ページ!$E21</f>
        <v>356876</v>
      </c>
      <c r="D9" s="16" t="s">
        <v>25</v>
      </c>
      <c r="E9" s="12"/>
      <c r="F9" s="12" t="s">
        <v>28</v>
      </c>
      <c r="G9" s="15">
        <f>２ページ!$F21</f>
        <v>130091</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t="str">
        <f>１ページ!$D$5</f>
        <v>栄村集落協定</v>
      </c>
      <c r="C13" s="127"/>
      <c r="D13" s="17"/>
      <c r="E13" s="18" t="s">
        <v>31</v>
      </c>
      <c r="F13" s="23" t="str">
        <f>１ページ!$D$6</f>
        <v>栄村　太郎</v>
      </c>
      <c r="G13" s="12" t="s">
        <v>34</v>
      </c>
      <c r="H13" s="12"/>
      <c r="I13" s="13"/>
    </row>
    <row r="14" spans="1:9" ht="13.5">
      <c r="A14" s="11"/>
      <c r="B14" s="12"/>
      <c r="C14" s="12"/>
      <c r="D14" s="12"/>
      <c r="E14" s="12"/>
      <c r="F14" s="12"/>
      <c r="G14" s="12"/>
      <c r="H14" s="12"/>
      <c r="I14" s="13"/>
    </row>
    <row r="15" spans="1:9" ht="13.5">
      <c r="A15" s="11"/>
      <c r="B15" s="12" t="s">
        <v>111</v>
      </c>
      <c r="C15" s="12"/>
      <c r="D15" s="12"/>
      <c r="E15" s="12"/>
      <c r="F15" s="12"/>
      <c r="G15" s="12"/>
      <c r="H15" s="12"/>
      <c r="I15" s="13"/>
    </row>
    <row r="16" spans="1:9" ht="13.5">
      <c r="A16" s="11"/>
      <c r="B16" s="12"/>
      <c r="C16" s="12"/>
      <c r="D16" s="12"/>
      <c r="E16" s="12"/>
      <c r="F16" s="12"/>
      <c r="G16" s="12"/>
      <c r="H16" s="12"/>
      <c r="I16" s="13"/>
    </row>
    <row r="17" spans="1:9" ht="13.5">
      <c r="A17" s="11"/>
      <c r="B17" s="124" t="s">
        <v>110</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38</v>
      </c>
      <c r="D29" s="76"/>
      <c r="E29" s="76"/>
      <c r="F29" s="76"/>
      <c r="G29" s="76"/>
      <c r="H29" s="76"/>
      <c r="I29" s="77"/>
    </row>
    <row r="30" spans="1:9" ht="13.5">
      <c r="A30" s="11"/>
      <c r="B30" s="12"/>
      <c r="C30" s="12"/>
      <c r="D30" s="12"/>
      <c r="E30" s="12"/>
      <c r="F30" s="12"/>
      <c r="G30" s="12"/>
      <c r="H30" s="12"/>
      <c r="I30" s="13"/>
    </row>
    <row r="31" spans="1:9" ht="13.5">
      <c r="A31" s="11"/>
      <c r="B31" s="14" t="str">
        <f>２ページ!$A22</f>
        <v>広瀬　壮一郎</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２ページ!$B22</f>
        <v>41632</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２ページ!$C22</f>
        <v>41633</v>
      </c>
      <c r="D35" s="16" t="s">
        <v>25</v>
      </c>
      <c r="E35" s="12"/>
      <c r="F35" s="12" t="s">
        <v>27</v>
      </c>
      <c r="G35" s="15">
        <f>２ページ!$D22</f>
        <v>27670</v>
      </c>
      <c r="H35" s="16" t="s">
        <v>25</v>
      </c>
      <c r="I35" s="13"/>
    </row>
    <row r="36" spans="1:9" ht="13.5">
      <c r="A36" s="11"/>
      <c r="B36" s="12"/>
      <c r="C36" s="12"/>
      <c r="D36" s="12"/>
      <c r="E36" s="12"/>
      <c r="F36" s="12"/>
      <c r="G36" s="12"/>
      <c r="H36" s="12"/>
      <c r="I36" s="13"/>
    </row>
    <row r="37" spans="1:9" ht="13.5">
      <c r="A37" s="11"/>
      <c r="B37" s="12" t="s">
        <v>29</v>
      </c>
      <c r="C37" s="15">
        <f>２ページ!$E22</f>
        <v>83265</v>
      </c>
      <c r="D37" s="16" t="s">
        <v>25</v>
      </c>
      <c r="E37" s="12"/>
      <c r="F37" s="12" t="s">
        <v>28</v>
      </c>
      <c r="G37" s="15">
        <f>２ページ!$F22</f>
        <v>27670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t="str">
        <f>１ページ!$D$5</f>
        <v>栄村集落協定</v>
      </c>
      <c r="C41" s="127"/>
      <c r="D41" s="17"/>
      <c r="E41" s="18" t="s">
        <v>31</v>
      </c>
      <c r="F41" s="23" t="str">
        <f>１ページ!$D$6</f>
        <v>栄村　太郎</v>
      </c>
      <c r="G41" s="12" t="s">
        <v>34</v>
      </c>
      <c r="H41" s="12"/>
      <c r="I41" s="13"/>
    </row>
    <row r="42" spans="1:9" ht="13.5">
      <c r="A42" s="11"/>
      <c r="B42" s="12"/>
      <c r="C42" s="12"/>
      <c r="D42" s="12"/>
      <c r="E42" s="12"/>
      <c r="F42" s="12"/>
      <c r="G42" s="12"/>
      <c r="H42" s="12"/>
      <c r="I42" s="13"/>
    </row>
    <row r="43" spans="1:9" ht="13.5">
      <c r="A43" s="11"/>
      <c r="B43" s="12" t="s">
        <v>111</v>
      </c>
      <c r="C43" s="12"/>
      <c r="D43" s="12"/>
      <c r="E43" s="12"/>
      <c r="F43" s="12"/>
      <c r="G43" s="12"/>
      <c r="H43" s="12"/>
      <c r="I43" s="13"/>
    </row>
    <row r="44" spans="1:9" ht="13.5">
      <c r="A44" s="11"/>
      <c r="B44" s="12"/>
      <c r="C44" s="12"/>
      <c r="D44" s="12"/>
      <c r="E44" s="12"/>
      <c r="F44" s="12"/>
      <c r="G44" s="12"/>
      <c r="H44" s="12"/>
      <c r="I44" s="13"/>
    </row>
    <row r="45" spans="1:9" ht="13.5">
      <c r="A45" s="11"/>
      <c r="B45" s="124" t="s">
        <v>110</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4.xml><?xml version="1.0" encoding="utf-8"?>
<worksheet xmlns="http://schemas.openxmlformats.org/spreadsheetml/2006/main" xmlns:r="http://schemas.openxmlformats.org/officeDocument/2006/relationships">
  <dimension ref="A1:I48"/>
  <sheetViews>
    <sheetView view="pageBreakPreview" zoomScale="93" zoomScaleSheetLayoutView="93" zoomScalePageLayoutView="0" workbookViewId="0" topLeftCell="A1">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109</v>
      </c>
      <c r="D1" s="76"/>
      <c r="E1" s="76"/>
      <c r="F1" s="76"/>
      <c r="G1" s="76"/>
      <c r="H1" s="76"/>
      <c r="I1" s="77"/>
    </row>
    <row r="2" spans="1:9" ht="13.5">
      <c r="A2" s="11"/>
      <c r="B2" s="12"/>
      <c r="C2" s="12"/>
      <c r="D2" s="12"/>
      <c r="E2" s="12"/>
      <c r="F2" s="12"/>
      <c r="G2" s="12"/>
      <c r="H2" s="12"/>
      <c r="I2" s="13"/>
    </row>
    <row r="3" spans="1:9" ht="13.5">
      <c r="A3" s="11"/>
      <c r="B3" s="14">
        <f>２ページ!$A23</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２ページ!$B23</f>
        <v>0</v>
      </c>
      <c r="D5" s="16" t="s">
        <v>25</v>
      </c>
      <c r="E5" s="12"/>
      <c r="F5" s="12"/>
      <c r="G5" s="12"/>
      <c r="H5" s="12"/>
      <c r="I5" s="13"/>
    </row>
    <row r="6" spans="1:9" ht="13.5">
      <c r="A6" s="11"/>
      <c r="B6" s="12"/>
      <c r="C6" s="12"/>
      <c r="D6" s="12"/>
      <c r="E6" s="12"/>
      <c r="F6" s="12"/>
      <c r="G6" s="12"/>
      <c r="H6" s="12"/>
      <c r="I6" s="13"/>
    </row>
    <row r="7" spans="1:9" ht="13.5">
      <c r="A7" s="11"/>
      <c r="B7" s="12" t="s">
        <v>26</v>
      </c>
      <c r="C7" s="15">
        <f>２ページ!$C23</f>
        <v>0</v>
      </c>
      <c r="D7" s="16" t="s">
        <v>25</v>
      </c>
      <c r="E7" s="12"/>
      <c r="F7" s="12" t="s">
        <v>27</v>
      </c>
      <c r="G7" s="15">
        <f>２ページ!$D23</f>
        <v>0</v>
      </c>
      <c r="H7" s="16" t="s">
        <v>25</v>
      </c>
      <c r="I7" s="13"/>
    </row>
    <row r="8" spans="1:9" ht="13.5">
      <c r="A8" s="11"/>
      <c r="B8" s="12"/>
      <c r="C8" s="12"/>
      <c r="D8" s="12"/>
      <c r="E8" s="12"/>
      <c r="F8" s="12"/>
      <c r="G8" s="12"/>
      <c r="H8" s="12"/>
      <c r="I8" s="13"/>
    </row>
    <row r="9" spans="1:9" ht="13.5">
      <c r="A9" s="11"/>
      <c r="B9" s="12" t="s">
        <v>29</v>
      </c>
      <c r="C9" s="15">
        <f>２ページ!$E23</f>
        <v>0</v>
      </c>
      <c r="D9" s="16" t="s">
        <v>25</v>
      </c>
      <c r="E9" s="12"/>
      <c r="F9" s="12" t="s">
        <v>28</v>
      </c>
      <c r="G9" s="15">
        <f>２ページ!$F23</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t="str">
        <f>１ページ!$D$5</f>
        <v>栄村集落協定</v>
      </c>
      <c r="C13" s="127"/>
      <c r="D13" s="17"/>
      <c r="E13" s="18" t="s">
        <v>31</v>
      </c>
      <c r="F13" s="23" t="str">
        <f>１ページ!$D$6</f>
        <v>栄村　太郎</v>
      </c>
      <c r="G13" s="12" t="s">
        <v>34</v>
      </c>
      <c r="H13" s="12"/>
      <c r="I13" s="13"/>
    </row>
    <row r="14" spans="1:9" ht="13.5">
      <c r="A14" s="11"/>
      <c r="B14" s="12"/>
      <c r="C14" s="12"/>
      <c r="D14" s="12"/>
      <c r="E14" s="12"/>
      <c r="F14" s="12"/>
      <c r="G14" s="12"/>
      <c r="H14" s="12"/>
      <c r="I14" s="13"/>
    </row>
    <row r="15" spans="1:9" ht="13.5">
      <c r="A15" s="11"/>
      <c r="B15" s="12" t="s">
        <v>111</v>
      </c>
      <c r="C15" s="12"/>
      <c r="D15" s="12"/>
      <c r="E15" s="12"/>
      <c r="F15" s="12"/>
      <c r="G15" s="12"/>
      <c r="H15" s="12"/>
      <c r="I15" s="13"/>
    </row>
    <row r="16" spans="1:9" ht="13.5">
      <c r="A16" s="11"/>
      <c r="B16" s="12"/>
      <c r="C16" s="12"/>
      <c r="D16" s="12"/>
      <c r="E16" s="12"/>
      <c r="F16" s="12"/>
      <c r="G16" s="12"/>
      <c r="H16" s="12"/>
      <c r="I16" s="13"/>
    </row>
    <row r="17" spans="1:9" ht="13.5">
      <c r="A17" s="11"/>
      <c r="B17" s="124" t="s">
        <v>110</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109</v>
      </c>
      <c r="D29" s="76"/>
      <c r="E29" s="76"/>
      <c r="F29" s="76"/>
      <c r="G29" s="76"/>
      <c r="H29" s="76"/>
      <c r="I29" s="77"/>
    </row>
    <row r="30" spans="1:9" ht="13.5">
      <c r="A30" s="11"/>
      <c r="B30" s="12"/>
      <c r="C30" s="12"/>
      <c r="D30" s="12"/>
      <c r="E30" s="12"/>
      <c r="F30" s="12"/>
      <c r="G30" s="12"/>
      <c r="H30" s="12"/>
      <c r="I30" s="13"/>
    </row>
    <row r="31" spans="1:9" ht="13.5">
      <c r="A31" s="11"/>
      <c r="B31" s="14">
        <f>２ページ!$A24</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２ページ!$B24</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２ページ!$C24</f>
        <v>0</v>
      </c>
      <c r="D35" s="16" t="s">
        <v>25</v>
      </c>
      <c r="E35" s="12"/>
      <c r="F35" s="12" t="s">
        <v>27</v>
      </c>
      <c r="G35" s="15">
        <f>２ページ!$D24</f>
        <v>0</v>
      </c>
      <c r="H35" s="16" t="s">
        <v>25</v>
      </c>
      <c r="I35" s="13"/>
    </row>
    <row r="36" spans="1:9" ht="13.5">
      <c r="A36" s="11"/>
      <c r="B36" s="12"/>
      <c r="C36" s="12"/>
      <c r="D36" s="12"/>
      <c r="E36" s="12"/>
      <c r="F36" s="12"/>
      <c r="G36" s="12"/>
      <c r="H36" s="12"/>
      <c r="I36" s="13"/>
    </row>
    <row r="37" spans="1:9" ht="13.5">
      <c r="A37" s="11"/>
      <c r="B37" s="12" t="s">
        <v>29</v>
      </c>
      <c r="C37" s="15">
        <f>２ページ!$E24</f>
        <v>0</v>
      </c>
      <c r="D37" s="16" t="s">
        <v>25</v>
      </c>
      <c r="E37" s="12"/>
      <c r="F37" s="12" t="s">
        <v>28</v>
      </c>
      <c r="G37" s="15">
        <f>２ページ!$F24</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t="str">
        <f>１ページ!$D$5</f>
        <v>栄村集落協定</v>
      </c>
      <c r="C41" s="127"/>
      <c r="D41" s="17"/>
      <c r="E41" s="18" t="s">
        <v>31</v>
      </c>
      <c r="F41" s="23" t="str">
        <f>１ページ!$D$6</f>
        <v>栄村　太郎</v>
      </c>
      <c r="G41" s="12" t="s">
        <v>34</v>
      </c>
      <c r="H41" s="12"/>
      <c r="I41" s="13"/>
    </row>
    <row r="42" spans="1:9" ht="13.5">
      <c r="A42" s="11"/>
      <c r="B42" s="12"/>
      <c r="C42" s="12"/>
      <c r="D42" s="12"/>
      <c r="E42" s="12"/>
      <c r="F42" s="12"/>
      <c r="G42" s="12"/>
      <c r="H42" s="12"/>
      <c r="I42" s="13"/>
    </row>
    <row r="43" spans="1:9" ht="13.5">
      <c r="A43" s="11"/>
      <c r="B43" s="12" t="s">
        <v>111</v>
      </c>
      <c r="C43" s="12"/>
      <c r="D43" s="12"/>
      <c r="E43" s="12"/>
      <c r="F43" s="12"/>
      <c r="G43" s="12"/>
      <c r="H43" s="12"/>
      <c r="I43" s="13"/>
    </row>
    <row r="44" spans="1:9" ht="13.5">
      <c r="A44" s="11"/>
      <c r="B44" s="12"/>
      <c r="C44" s="12"/>
      <c r="D44" s="12"/>
      <c r="E44" s="12"/>
      <c r="F44" s="12"/>
      <c r="G44" s="12"/>
      <c r="H44" s="12"/>
      <c r="I44" s="13"/>
    </row>
    <row r="45" spans="1:9" ht="13.5">
      <c r="A45" s="11"/>
      <c r="B45" s="124" t="s">
        <v>110</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5.xml><?xml version="1.0" encoding="utf-8"?>
<worksheet xmlns="http://schemas.openxmlformats.org/spreadsheetml/2006/main" xmlns:r="http://schemas.openxmlformats.org/officeDocument/2006/relationships">
  <dimension ref="A1:I48"/>
  <sheetViews>
    <sheetView view="pageBreakPreview" zoomScale="93" zoomScaleSheetLayoutView="93" zoomScalePageLayoutView="0" workbookViewId="0" topLeftCell="A31">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50390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109</v>
      </c>
      <c r="D1" s="76"/>
      <c r="E1" s="76"/>
      <c r="F1" s="76"/>
      <c r="G1" s="76"/>
      <c r="H1" s="76"/>
      <c r="I1" s="77"/>
    </row>
    <row r="2" spans="1:9" ht="13.5">
      <c r="A2" s="11"/>
      <c r="B2" s="12"/>
      <c r="C2" s="12"/>
      <c r="D2" s="12"/>
      <c r="E2" s="12"/>
      <c r="F2" s="12"/>
      <c r="G2" s="12"/>
      <c r="H2" s="12"/>
      <c r="I2" s="13"/>
    </row>
    <row r="3" spans="1:9" ht="13.5">
      <c r="A3" s="11"/>
      <c r="B3" s="14">
        <f>２ページ!$A25</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２ページ!$B25</f>
        <v>0</v>
      </c>
      <c r="D5" s="16" t="s">
        <v>25</v>
      </c>
      <c r="E5" s="12"/>
      <c r="F5" s="12"/>
      <c r="G5" s="12"/>
      <c r="H5" s="12"/>
      <c r="I5" s="13"/>
    </row>
    <row r="6" spans="1:9" ht="13.5">
      <c r="A6" s="11"/>
      <c r="B6" s="12"/>
      <c r="C6" s="12"/>
      <c r="D6" s="12"/>
      <c r="E6" s="12"/>
      <c r="F6" s="12"/>
      <c r="G6" s="12"/>
      <c r="H6" s="12"/>
      <c r="I6" s="13"/>
    </row>
    <row r="7" spans="1:9" ht="13.5">
      <c r="A7" s="11"/>
      <c r="B7" s="12" t="s">
        <v>26</v>
      </c>
      <c r="C7" s="15">
        <f>２ページ!$C25</f>
        <v>0</v>
      </c>
      <c r="D7" s="16" t="s">
        <v>25</v>
      </c>
      <c r="E7" s="12"/>
      <c r="F7" s="12" t="s">
        <v>27</v>
      </c>
      <c r="G7" s="15">
        <f>２ページ!$D25</f>
        <v>0</v>
      </c>
      <c r="H7" s="16" t="s">
        <v>25</v>
      </c>
      <c r="I7" s="13"/>
    </row>
    <row r="8" spans="1:9" ht="13.5">
      <c r="A8" s="11"/>
      <c r="B8" s="12"/>
      <c r="C8" s="12"/>
      <c r="D8" s="12"/>
      <c r="E8" s="12"/>
      <c r="F8" s="12"/>
      <c r="G8" s="12"/>
      <c r="H8" s="12"/>
      <c r="I8" s="13"/>
    </row>
    <row r="9" spans="1:9" ht="13.5">
      <c r="A9" s="11"/>
      <c r="B9" s="12" t="s">
        <v>29</v>
      </c>
      <c r="C9" s="15">
        <f>２ページ!$E25</f>
        <v>0</v>
      </c>
      <c r="D9" s="16" t="s">
        <v>25</v>
      </c>
      <c r="E9" s="12"/>
      <c r="F9" s="12" t="s">
        <v>28</v>
      </c>
      <c r="G9" s="15">
        <f>２ページ!$F25</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t="str">
        <f>１ページ!$D$5</f>
        <v>栄村集落協定</v>
      </c>
      <c r="C13" s="127"/>
      <c r="D13" s="17"/>
      <c r="E13" s="18" t="s">
        <v>31</v>
      </c>
      <c r="F13" s="23" t="str">
        <f>１ページ!$D$6</f>
        <v>栄村　太郎</v>
      </c>
      <c r="G13" s="12" t="s">
        <v>34</v>
      </c>
      <c r="H13" s="12"/>
      <c r="I13" s="13"/>
    </row>
    <row r="14" spans="1:9" ht="13.5">
      <c r="A14" s="11"/>
      <c r="B14" s="12"/>
      <c r="C14" s="12"/>
      <c r="D14" s="12"/>
      <c r="E14" s="12"/>
      <c r="F14" s="12"/>
      <c r="G14" s="12"/>
      <c r="H14" s="12"/>
      <c r="I14" s="13"/>
    </row>
    <row r="15" spans="1:9" ht="13.5">
      <c r="A15" s="11"/>
      <c r="B15" s="12" t="s">
        <v>111</v>
      </c>
      <c r="C15" s="12"/>
      <c r="D15" s="12"/>
      <c r="E15" s="12"/>
      <c r="F15" s="12"/>
      <c r="G15" s="12"/>
      <c r="H15" s="12"/>
      <c r="I15" s="13"/>
    </row>
    <row r="16" spans="1:9" ht="13.5">
      <c r="A16" s="11"/>
      <c r="B16" s="12"/>
      <c r="C16" s="12"/>
      <c r="D16" s="12"/>
      <c r="E16" s="12"/>
      <c r="F16" s="12"/>
      <c r="G16" s="12"/>
      <c r="H16" s="12"/>
      <c r="I16" s="13"/>
    </row>
    <row r="17" spans="1:9" ht="13.5">
      <c r="A17" s="11"/>
      <c r="B17" s="124" t="s">
        <v>110</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109</v>
      </c>
      <c r="D29" s="76"/>
      <c r="E29" s="76"/>
      <c r="F29" s="76"/>
      <c r="G29" s="76"/>
      <c r="H29" s="76"/>
      <c r="I29" s="77"/>
    </row>
    <row r="30" spans="1:9" ht="13.5">
      <c r="A30" s="11"/>
      <c r="B30" s="12"/>
      <c r="C30" s="12"/>
      <c r="D30" s="12"/>
      <c r="E30" s="12"/>
      <c r="F30" s="12"/>
      <c r="G30" s="12"/>
      <c r="H30" s="12"/>
      <c r="I30" s="13"/>
    </row>
    <row r="31" spans="1:9" ht="13.5">
      <c r="A31" s="11"/>
      <c r="B31" s="14">
        <f>２ページ!$A26</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２ページ!$B26</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２ページ!$C26</f>
        <v>0</v>
      </c>
      <c r="D35" s="16" t="s">
        <v>25</v>
      </c>
      <c r="E35" s="12"/>
      <c r="F35" s="12" t="s">
        <v>27</v>
      </c>
      <c r="G35" s="15">
        <f>２ページ!$D26</f>
        <v>0</v>
      </c>
      <c r="H35" s="16" t="s">
        <v>25</v>
      </c>
      <c r="I35" s="13"/>
    </row>
    <row r="36" spans="1:9" ht="13.5">
      <c r="A36" s="11"/>
      <c r="B36" s="12"/>
      <c r="C36" s="12"/>
      <c r="D36" s="12"/>
      <c r="E36" s="12"/>
      <c r="F36" s="12"/>
      <c r="G36" s="12"/>
      <c r="H36" s="12"/>
      <c r="I36" s="13"/>
    </row>
    <row r="37" spans="1:9" ht="13.5">
      <c r="A37" s="11"/>
      <c r="B37" s="12" t="s">
        <v>29</v>
      </c>
      <c r="C37" s="15">
        <f>２ページ!$E26</f>
        <v>0</v>
      </c>
      <c r="D37" s="16" t="s">
        <v>25</v>
      </c>
      <c r="E37" s="12"/>
      <c r="F37" s="12" t="s">
        <v>28</v>
      </c>
      <c r="G37" s="15">
        <f>２ページ!$F26</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t="str">
        <f>１ページ!$D$5</f>
        <v>栄村集落協定</v>
      </c>
      <c r="C41" s="127"/>
      <c r="D41" s="17"/>
      <c r="E41" s="18" t="s">
        <v>31</v>
      </c>
      <c r="F41" s="23" t="str">
        <f>１ページ!$D$6</f>
        <v>栄村　太郎</v>
      </c>
      <c r="G41" s="12" t="s">
        <v>34</v>
      </c>
      <c r="H41" s="12"/>
      <c r="I41" s="13"/>
    </row>
    <row r="42" spans="1:9" ht="13.5">
      <c r="A42" s="11"/>
      <c r="B42" s="12"/>
      <c r="C42" s="12"/>
      <c r="D42" s="12"/>
      <c r="E42" s="12"/>
      <c r="F42" s="12"/>
      <c r="G42" s="12"/>
      <c r="H42" s="12"/>
      <c r="I42" s="13"/>
    </row>
    <row r="43" spans="1:9" ht="13.5">
      <c r="A43" s="11"/>
      <c r="B43" s="12" t="s">
        <v>111</v>
      </c>
      <c r="C43" s="12"/>
      <c r="D43" s="12"/>
      <c r="E43" s="12"/>
      <c r="F43" s="12"/>
      <c r="G43" s="12"/>
      <c r="H43" s="12"/>
      <c r="I43" s="13"/>
    </row>
    <row r="44" spans="1:9" ht="13.5">
      <c r="A44" s="11"/>
      <c r="B44" s="12"/>
      <c r="C44" s="12"/>
      <c r="D44" s="12"/>
      <c r="E44" s="12"/>
      <c r="F44" s="12"/>
      <c r="G44" s="12"/>
      <c r="H44" s="12"/>
      <c r="I44" s="13"/>
    </row>
    <row r="45" spans="1:9" ht="13.5">
      <c r="A45" s="11"/>
      <c r="B45" s="124" t="s">
        <v>110</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6.xml><?xml version="1.0" encoding="utf-8"?>
<worksheet xmlns="http://schemas.openxmlformats.org/spreadsheetml/2006/main" xmlns:r="http://schemas.openxmlformats.org/officeDocument/2006/relationships">
  <dimension ref="A1:I48"/>
  <sheetViews>
    <sheetView view="pageBreakPreview" zoomScale="93" zoomScaleSheetLayoutView="93" zoomScalePageLayoutView="0" workbookViewId="0" topLeftCell="A25">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109</v>
      </c>
      <c r="D1" s="76"/>
      <c r="E1" s="76"/>
      <c r="F1" s="76"/>
      <c r="G1" s="76"/>
      <c r="H1" s="76"/>
      <c r="I1" s="77"/>
    </row>
    <row r="2" spans="1:9" ht="13.5">
      <c r="A2" s="11"/>
      <c r="B2" s="12"/>
      <c r="C2" s="12"/>
      <c r="D2" s="12"/>
      <c r="E2" s="12"/>
      <c r="F2" s="12"/>
      <c r="G2" s="12"/>
      <c r="H2" s="12"/>
      <c r="I2" s="13"/>
    </row>
    <row r="3" spans="1:9" ht="13.5">
      <c r="A3" s="11"/>
      <c r="B3" s="14">
        <f>２ページ!$A27</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２ページ!$B27</f>
        <v>0</v>
      </c>
      <c r="D5" s="16" t="s">
        <v>25</v>
      </c>
      <c r="E5" s="12"/>
      <c r="F5" s="12"/>
      <c r="G5" s="12"/>
      <c r="H5" s="12"/>
      <c r="I5" s="13"/>
    </row>
    <row r="6" spans="1:9" ht="13.5">
      <c r="A6" s="11"/>
      <c r="B6" s="12"/>
      <c r="C6" s="12"/>
      <c r="D6" s="12"/>
      <c r="E6" s="12"/>
      <c r="F6" s="12"/>
      <c r="G6" s="12"/>
      <c r="H6" s="12"/>
      <c r="I6" s="13"/>
    </row>
    <row r="7" spans="1:9" ht="13.5">
      <c r="A7" s="11"/>
      <c r="B7" s="12" t="s">
        <v>26</v>
      </c>
      <c r="C7" s="15">
        <f>２ページ!$C27</f>
        <v>0</v>
      </c>
      <c r="D7" s="16" t="s">
        <v>25</v>
      </c>
      <c r="E7" s="12"/>
      <c r="F7" s="12" t="s">
        <v>27</v>
      </c>
      <c r="G7" s="15">
        <f>２ページ!$D27</f>
        <v>0</v>
      </c>
      <c r="H7" s="16" t="s">
        <v>25</v>
      </c>
      <c r="I7" s="13"/>
    </row>
    <row r="8" spans="1:9" ht="13.5">
      <c r="A8" s="11"/>
      <c r="B8" s="12"/>
      <c r="C8" s="12"/>
      <c r="D8" s="12"/>
      <c r="E8" s="12"/>
      <c r="F8" s="12"/>
      <c r="G8" s="12"/>
      <c r="H8" s="12"/>
      <c r="I8" s="13"/>
    </row>
    <row r="9" spans="1:9" ht="13.5">
      <c r="A9" s="11"/>
      <c r="B9" s="12" t="s">
        <v>29</v>
      </c>
      <c r="C9" s="15">
        <f>２ページ!$E27</f>
        <v>0</v>
      </c>
      <c r="D9" s="16" t="s">
        <v>25</v>
      </c>
      <c r="E9" s="12"/>
      <c r="F9" s="12" t="s">
        <v>28</v>
      </c>
      <c r="G9" s="15">
        <f>２ページ!$F27</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t="str">
        <f>１ページ!$D$5</f>
        <v>栄村集落協定</v>
      </c>
      <c r="C13" s="127"/>
      <c r="D13" s="17"/>
      <c r="E13" s="18" t="s">
        <v>31</v>
      </c>
      <c r="F13" s="23" t="str">
        <f>１ページ!$D$6</f>
        <v>栄村　太郎</v>
      </c>
      <c r="G13" s="12" t="s">
        <v>34</v>
      </c>
      <c r="H13" s="12"/>
      <c r="I13" s="13"/>
    </row>
    <row r="14" spans="1:9" ht="13.5">
      <c r="A14" s="11"/>
      <c r="B14" s="12"/>
      <c r="C14" s="12"/>
      <c r="D14" s="12"/>
      <c r="E14" s="12"/>
      <c r="F14" s="12"/>
      <c r="G14" s="12"/>
      <c r="H14" s="12"/>
      <c r="I14" s="13"/>
    </row>
    <row r="15" spans="1:9" ht="13.5">
      <c r="A15" s="11"/>
      <c r="B15" s="12" t="s">
        <v>111</v>
      </c>
      <c r="C15" s="12"/>
      <c r="D15" s="12"/>
      <c r="E15" s="12"/>
      <c r="F15" s="12"/>
      <c r="G15" s="12"/>
      <c r="H15" s="12"/>
      <c r="I15" s="13"/>
    </row>
    <row r="16" spans="1:9" ht="13.5">
      <c r="A16" s="11"/>
      <c r="B16" s="12"/>
      <c r="C16" s="12"/>
      <c r="D16" s="12"/>
      <c r="E16" s="12"/>
      <c r="F16" s="12"/>
      <c r="G16" s="12"/>
      <c r="H16" s="12"/>
      <c r="I16" s="13"/>
    </row>
    <row r="17" spans="1:9" ht="13.5">
      <c r="A17" s="11"/>
      <c r="B17" s="124" t="s">
        <v>110</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109</v>
      </c>
      <c r="D29" s="76"/>
      <c r="E29" s="76"/>
      <c r="F29" s="76"/>
      <c r="G29" s="76"/>
      <c r="H29" s="76"/>
      <c r="I29" s="77"/>
    </row>
    <row r="30" spans="1:9" ht="13.5">
      <c r="A30" s="11"/>
      <c r="B30" s="12"/>
      <c r="C30" s="12"/>
      <c r="D30" s="12"/>
      <c r="E30" s="12"/>
      <c r="F30" s="12"/>
      <c r="G30" s="12"/>
      <c r="H30" s="12"/>
      <c r="I30" s="13"/>
    </row>
    <row r="31" spans="1:9" ht="13.5">
      <c r="A31" s="11"/>
      <c r="B31" s="14">
        <f>２ページ!$A28</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２ページ!$B28</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２ページ!$C28</f>
        <v>0</v>
      </c>
      <c r="D35" s="16" t="s">
        <v>25</v>
      </c>
      <c r="E35" s="12"/>
      <c r="F35" s="12" t="s">
        <v>27</v>
      </c>
      <c r="G35" s="15">
        <f>２ページ!$D28</f>
        <v>0</v>
      </c>
      <c r="H35" s="16" t="s">
        <v>25</v>
      </c>
      <c r="I35" s="13"/>
    </row>
    <row r="36" spans="1:9" ht="13.5">
      <c r="A36" s="11"/>
      <c r="B36" s="12"/>
      <c r="C36" s="12"/>
      <c r="D36" s="12"/>
      <c r="E36" s="12"/>
      <c r="F36" s="12"/>
      <c r="G36" s="12"/>
      <c r="H36" s="12"/>
      <c r="I36" s="13"/>
    </row>
    <row r="37" spans="1:9" ht="13.5">
      <c r="A37" s="11"/>
      <c r="B37" s="12" t="s">
        <v>29</v>
      </c>
      <c r="C37" s="15">
        <f>２ページ!$E28</f>
        <v>0</v>
      </c>
      <c r="D37" s="16" t="s">
        <v>25</v>
      </c>
      <c r="E37" s="12"/>
      <c r="F37" s="12" t="s">
        <v>28</v>
      </c>
      <c r="G37" s="15">
        <f>２ページ!$F28</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t="str">
        <f>１ページ!$D$5</f>
        <v>栄村集落協定</v>
      </c>
      <c r="C41" s="127"/>
      <c r="D41" s="17"/>
      <c r="E41" s="18" t="s">
        <v>31</v>
      </c>
      <c r="F41" s="23" t="str">
        <f>１ページ!$D$6</f>
        <v>栄村　太郎</v>
      </c>
      <c r="G41" s="12" t="s">
        <v>34</v>
      </c>
      <c r="H41" s="12"/>
      <c r="I41" s="13"/>
    </row>
    <row r="42" spans="1:9" ht="13.5">
      <c r="A42" s="11"/>
      <c r="B42" s="12"/>
      <c r="C42" s="12"/>
      <c r="D42" s="12"/>
      <c r="E42" s="12"/>
      <c r="F42" s="12"/>
      <c r="G42" s="12"/>
      <c r="H42" s="12"/>
      <c r="I42" s="13"/>
    </row>
    <row r="43" spans="1:9" ht="13.5">
      <c r="A43" s="11"/>
      <c r="B43" s="12" t="s">
        <v>111</v>
      </c>
      <c r="C43" s="12"/>
      <c r="D43" s="12"/>
      <c r="E43" s="12"/>
      <c r="F43" s="12"/>
      <c r="G43" s="12"/>
      <c r="H43" s="12"/>
      <c r="I43" s="13"/>
    </row>
    <row r="44" spans="1:9" ht="13.5">
      <c r="A44" s="11"/>
      <c r="B44" s="12"/>
      <c r="C44" s="12"/>
      <c r="D44" s="12"/>
      <c r="E44" s="12"/>
      <c r="F44" s="12"/>
      <c r="G44" s="12"/>
      <c r="H44" s="12"/>
      <c r="I44" s="13"/>
    </row>
    <row r="45" spans="1:9" ht="13.5">
      <c r="A45" s="11"/>
      <c r="B45" s="124" t="s">
        <v>110</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7.xml><?xml version="1.0" encoding="utf-8"?>
<worksheet xmlns="http://schemas.openxmlformats.org/spreadsheetml/2006/main" xmlns:r="http://schemas.openxmlformats.org/officeDocument/2006/relationships">
  <dimension ref="A1:I48"/>
  <sheetViews>
    <sheetView view="pageBreakPreview" zoomScale="93" zoomScaleSheetLayoutView="93" zoomScalePageLayoutView="0" workbookViewId="0" topLeftCell="A13">
      <selection activeCell="B29" sqref="B29"/>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109</v>
      </c>
      <c r="D1" s="76"/>
      <c r="E1" s="76"/>
      <c r="F1" s="76"/>
      <c r="G1" s="76"/>
      <c r="H1" s="76"/>
      <c r="I1" s="77"/>
    </row>
    <row r="2" spans="1:9" ht="13.5">
      <c r="A2" s="11"/>
      <c r="B2" s="12"/>
      <c r="C2" s="12"/>
      <c r="D2" s="12"/>
      <c r="E2" s="12"/>
      <c r="F2" s="12"/>
      <c r="G2" s="12"/>
      <c r="H2" s="12"/>
      <c r="I2" s="13"/>
    </row>
    <row r="3" spans="1:9" ht="13.5">
      <c r="A3" s="11"/>
      <c r="B3" s="14">
        <f>２ページ!$A29</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２ページ!$B29</f>
        <v>0</v>
      </c>
      <c r="D5" s="16" t="s">
        <v>25</v>
      </c>
      <c r="E5" s="12"/>
      <c r="F5" s="12"/>
      <c r="G5" s="12"/>
      <c r="H5" s="12"/>
      <c r="I5" s="13"/>
    </row>
    <row r="6" spans="1:9" ht="13.5">
      <c r="A6" s="11"/>
      <c r="B6" s="12"/>
      <c r="C6" s="12"/>
      <c r="D6" s="12"/>
      <c r="E6" s="12"/>
      <c r="F6" s="12"/>
      <c r="G6" s="12"/>
      <c r="H6" s="12"/>
      <c r="I6" s="13"/>
    </row>
    <row r="7" spans="1:9" ht="13.5">
      <c r="A7" s="11"/>
      <c r="B7" s="12" t="s">
        <v>26</v>
      </c>
      <c r="C7" s="15">
        <f>２ページ!$C29</f>
        <v>0</v>
      </c>
      <c r="D7" s="16" t="s">
        <v>25</v>
      </c>
      <c r="E7" s="12"/>
      <c r="F7" s="12" t="s">
        <v>27</v>
      </c>
      <c r="G7" s="15">
        <f>２ページ!$D29</f>
        <v>0</v>
      </c>
      <c r="H7" s="16" t="s">
        <v>25</v>
      </c>
      <c r="I7" s="13"/>
    </row>
    <row r="8" spans="1:9" ht="13.5">
      <c r="A8" s="11"/>
      <c r="B8" s="12"/>
      <c r="C8" s="12"/>
      <c r="D8" s="12"/>
      <c r="E8" s="12"/>
      <c r="F8" s="12"/>
      <c r="G8" s="12"/>
      <c r="H8" s="12"/>
      <c r="I8" s="13"/>
    </row>
    <row r="9" spans="1:9" ht="13.5">
      <c r="A9" s="11"/>
      <c r="B9" s="12" t="s">
        <v>29</v>
      </c>
      <c r="C9" s="15">
        <f>２ページ!$E29</f>
        <v>0</v>
      </c>
      <c r="D9" s="16" t="s">
        <v>25</v>
      </c>
      <c r="E9" s="12"/>
      <c r="F9" s="12" t="s">
        <v>28</v>
      </c>
      <c r="G9" s="15">
        <f>２ページ!$F29</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t="str">
        <f>１ページ!$D$5</f>
        <v>栄村集落協定</v>
      </c>
      <c r="C13" s="127"/>
      <c r="D13" s="17"/>
      <c r="E13" s="18" t="s">
        <v>31</v>
      </c>
      <c r="F13" s="23" t="str">
        <f>１ページ!$D$6</f>
        <v>栄村　太郎</v>
      </c>
      <c r="G13" s="12" t="s">
        <v>34</v>
      </c>
      <c r="H13" s="12"/>
      <c r="I13" s="13"/>
    </row>
    <row r="14" spans="1:9" ht="13.5">
      <c r="A14" s="11"/>
      <c r="B14" s="12"/>
      <c r="C14" s="12"/>
      <c r="D14" s="12"/>
      <c r="E14" s="12"/>
      <c r="F14" s="12"/>
      <c r="G14" s="12"/>
      <c r="H14" s="12"/>
      <c r="I14" s="13"/>
    </row>
    <row r="15" spans="1:9" ht="13.5">
      <c r="A15" s="11"/>
      <c r="B15" s="12" t="s">
        <v>111</v>
      </c>
      <c r="C15" s="12"/>
      <c r="D15" s="12"/>
      <c r="E15" s="12"/>
      <c r="F15" s="12"/>
      <c r="G15" s="12"/>
      <c r="H15" s="12"/>
      <c r="I15" s="13"/>
    </row>
    <row r="16" spans="1:9" ht="13.5">
      <c r="A16" s="11"/>
      <c r="B16" s="12"/>
      <c r="C16" s="12"/>
      <c r="D16" s="12"/>
      <c r="E16" s="12"/>
      <c r="F16" s="12"/>
      <c r="G16" s="12"/>
      <c r="H16" s="12"/>
      <c r="I16" s="13"/>
    </row>
    <row r="17" spans="1:9" ht="13.5">
      <c r="A17" s="11"/>
      <c r="B17" s="124" t="s">
        <v>110</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109</v>
      </c>
      <c r="D29" s="76"/>
      <c r="E29" s="76"/>
      <c r="F29" s="76"/>
      <c r="G29" s="76"/>
      <c r="H29" s="76"/>
      <c r="I29" s="77"/>
    </row>
    <row r="30" spans="1:9" ht="13.5">
      <c r="A30" s="11"/>
      <c r="B30" s="12"/>
      <c r="C30" s="12"/>
      <c r="D30" s="12"/>
      <c r="E30" s="12"/>
      <c r="F30" s="12"/>
      <c r="G30" s="12"/>
      <c r="H30" s="12"/>
      <c r="I30" s="13"/>
    </row>
    <row r="31" spans="1:9" ht="13.5">
      <c r="A31" s="11"/>
      <c r="B31" s="14">
        <f>２ページ!$A30</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２ページ!$B30</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２ページ!$C30</f>
        <v>0</v>
      </c>
      <c r="D35" s="16" t="s">
        <v>25</v>
      </c>
      <c r="E35" s="12"/>
      <c r="F35" s="12" t="s">
        <v>27</v>
      </c>
      <c r="G35" s="15">
        <f>２ページ!$D30</f>
        <v>0</v>
      </c>
      <c r="H35" s="16" t="s">
        <v>25</v>
      </c>
      <c r="I35" s="13"/>
    </row>
    <row r="36" spans="1:9" ht="13.5">
      <c r="A36" s="11"/>
      <c r="B36" s="12"/>
      <c r="C36" s="12"/>
      <c r="D36" s="12"/>
      <c r="E36" s="12"/>
      <c r="F36" s="12"/>
      <c r="G36" s="12"/>
      <c r="H36" s="12"/>
      <c r="I36" s="13"/>
    </row>
    <row r="37" spans="1:9" ht="13.5">
      <c r="A37" s="11"/>
      <c r="B37" s="12" t="s">
        <v>29</v>
      </c>
      <c r="C37" s="15">
        <f>２ページ!$E30</f>
        <v>0</v>
      </c>
      <c r="D37" s="16" t="s">
        <v>25</v>
      </c>
      <c r="E37" s="12"/>
      <c r="F37" s="12" t="s">
        <v>28</v>
      </c>
      <c r="G37" s="15">
        <f>２ページ!$F30</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t="str">
        <f>１ページ!$D$5</f>
        <v>栄村集落協定</v>
      </c>
      <c r="C41" s="127"/>
      <c r="D41" s="17"/>
      <c r="E41" s="18" t="s">
        <v>31</v>
      </c>
      <c r="F41" s="23" t="str">
        <f>１ページ!$D$6</f>
        <v>栄村　太郎</v>
      </c>
      <c r="G41" s="12" t="s">
        <v>34</v>
      </c>
      <c r="H41" s="12"/>
      <c r="I41" s="13"/>
    </row>
    <row r="42" spans="1:9" ht="13.5">
      <c r="A42" s="11"/>
      <c r="B42" s="12"/>
      <c r="C42" s="12"/>
      <c r="D42" s="12"/>
      <c r="E42" s="12"/>
      <c r="F42" s="12"/>
      <c r="G42" s="12"/>
      <c r="H42" s="12"/>
      <c r="I42" s="13"/>
    </row>
    <row r="43" spans="1:9" ht="13.5">
      <c r="A43" s="11"/>
      <c r="B43" s="12" t="s">
        <v>111</v>
      </c>
      <c r="C43" s="12"/>
      <c r="D43" s="12"/>
      <c r="E43" s="12"/>
      <c r="F43" s="12"/>
      <c r="G43" s="12"/>
      <c r="H43" s="12"/>
      <c r="I43" s="13"/>
    </row>
    <row r="44" spans="1:9" ht="13.5">
      <c r="A44" s="11"/>
      <c r="B44" s="12"/>
      <c r="C44" s="12"/>
      <c r="D44" s="12"/>
      <c r="E44" s="12"/>
      <c r="F44" s="12"/>
      <c r="G44" s="12"/>
      <c r="H44" s="12"/>
      <c r="I44" s="13"/>
    </row>
    <row r="45" spans="1:9" ht="13.5">
      <c r="A45" s="11"/>
      <c r="B45" s="124" t="s">
        <v>110</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8.xml><?xml version="1.0" encoding="utf-8"?>
<worksheet xmlns="http://schemas.openxmlformats.org/spreadsheetml/2006/main" xmlns:r="http://schemas.openxmlformats.org/officeDocument/2006/relationships">
  <dimension ref="A1:I48"/>
  <sheetViews>
    <sheetView view="pageBreakPreview" zoomScale="93" zoomScaleSheetLayoutView="93" zoomScalePageLayoutView="0" workbookViewId="0" topLeftCell="A25">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109</v>
      </c>
      <c r="D1" s="76"/>
      <c r="E1" s="76"/>
      <c r="F1" s="76"/>
      <c r="G1" s="76"/>
      <c r="H1" s="76"/>
      <c r="I1" s="77"/>
    </row>
    <row r="2" spans="1:9" ht="13.5">
      <c r="A2" s="11"/>
      <c r="B2" s="12"/>
      <c r="C2" s="12"/>
      <c r="D2" s="12"/>
      <c r="E2" s="12"/>
      <c r="F2" s="12"/>
      <c r="G2" s="12"/>
      <c r="H2" s="12"/>
      <c r="I2" s="13"/>
    </row>
    <row r="3" spans="1:9" ht="13.5">
      <c r="A3" s="11"/>
      <c r="B3" s="14">
        <f>２ページ!$A31</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２ページ!$B31</f>
        <v>0</v>
      </c>
      <c r="D5" s="16" t="s">
        <v>25</v>
      </c>
      <c r="E5" s="12"/>
      <c r="F5" s="12"/>
      <c r="G5" s="12"/>
      <c r="H5" s="12"/>
      <c r="I5" s="13"/>
    </row>
    <row r="6" spans="1:9" ht="13.5">
      <c r="A6" s="11"/>
      <c r="B6" s="12"/>
      <c r="C6" s="12"/>
      <c r="D6" s="12"/>
      <c r="E6" s="12"/>
      <c r="F6" s="12"/>
      <c r="G6" s="12"/>
      <c r="H6" s="12"/>
      <c r="I6" s="13"/>
    </row>
    <row r="7" spans="1:9" ht="13.5">
      <c r="A7" s="11"/>
      <c r="B7" s="12" t="s">
        <v>26</v>
      </c>
      <c r="C7" s="15">
        <f>２ページ!$C31</f>
        <v>0</v>
      </c>
      <c r="D7" s="16" t="s">
        <v>25</v>
      </c>
      <c r="E7" s="12"/>
      <c r="F7" s="12" t="s">
        <v>27</v>
      </c>
      <c r="G7" s="15">
        <f>２ページ!$D31</f>
        <v>0</v>
      </c>
      <c r="H7" s="16" t="s">
        <v>25</v>
      </c>
      <c r="I7" s="13"/>
    </row>
    <row r="8" spans="1:9" ht="13.5">
      <c r="A8" s="11"/>
      <c r="B8" s="12"/>
      <c r="C8" s="12"/>
      <c r="D8" s="12"/>
      <c r="E8" s="12"/>
      <c r="F8" s="12"/>
      <c r="G8" s="12"/>
      <c r="H8" s="12"/>
      <c r="I8" s="13"/>
    </row>
    <row r="9" spans="1:9" ht="13.5">
      <c r="A9" s="11"/>
      <c r="B9" s="12" t="s">
        <v>29</v>
      </c>
      <c r="C9" s="15">
        <f>２ページ!$E31</f>
        <v>0</v>
      </c>
      <c r="D9" s="16" t="s">
        <v>25</v>
      </c>
      <c r="E9" s="12"/>
      <c r="F9" s="12" t="s">
        <v>28</v>
      </c>
      <c r="G9" s="15">
        <f>２ページ!$F31</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t="str">
        <f>１ページ!$D$5</f>
        <v>栄村集落協定</v>
      </c>
      <c r="C13" s="127"/>
      <c r="D13" s="17"/>
      <c r="E13" s="18" t="s">
        <v>31</v>
      </c>
      <c r="F13" s="23" t="str">
        <f>１ページ!$D$6</f>
        <v>栄村　太郎</v>
      </c>
      <c r="G13" s="12" t="s">
        <v>34</v>
      </c>
      <c r="H13" s="12"/>
      <c r="I13" s="13"/>
    </row>
    <row r="14" spans="1:9" ht="13.5">
      <c r="A14" s="11"/>
      <c r="B14" s="12"/>
      <c r="C14" s="12"/>
      <c r="D14" s="12"/>
      <c r="E14" s="12"/>
      <c r="F14" s="12"/>
      <c r="G14" s="12"/>
      <c r="H14" s="12"/>
      <c r="I14" s="13"/>
    </row>
    <row r="15" spans="1:9" ht="13.5">
      <c r="A15" s="11"/>
      <c r="B15" s="12" t="s">
        <v>111</v>
      </c>
      <c r="C15" s="12"/>
      <c r="D15" s="12"/>
      <c r="E15" s="12"/>
      <c r="F15" s="12"/>
      <c r="G15" s="12"/>
      <c r="H15" s="12"/>
      <c r="I15" s="13"/>
    </row>
    <row r="16" spans="1:9" ht="13.5">
      <c r="A16" s="11"/>
      <c r="B16" s="12"/>
      <c r="C16" s="12"/>
      <c r="D16" s="12"/>
      <c r="E16" s="12"/>
      <c r="F16" s="12"/>
      <c r="G16" s="12"/>
      <c r="H16" s="12"/>
      <c r="I16" s="13"/>
    </row>
    <row r="17" spans="1:9" ht="13.5">
      <c r="A17" s="11"/>
      <c r="B17" s="124" t="s">
        <v>110</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109</v>
      </c>
      <c r="D29" s="76"/>
      <c r="E29" s="76"/>
      <c r="F29" s="76"/>
      <c r="G29" s="76"/>
      <c r="H29" s="76"/>
      <c r="I29" s="77"/>
    </row>
    <row r="30" spans="1:9" ht="13.5">
      <c r="A30" s="11"/>
      <c r="B30" s="12"/>
      <c r="C30" s="12"/>
      <c r="D30" s="12"/>
      <c r="E30" s="12"/>
      <c r="F30" s="12"/>
      <c r="G30" s="12"/>
      <c r="H30" s="12"/>
      <c r="I30" s="13"/>
    </row>
    <row r="31" spans="1:9" ht="13.5">
      <c r="A31" s="11"/>
      <c r="B31" s="14">
        <f>２ページ!$A32</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２ページ!$B32</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２ページ!$C32</f>
        <v>0</v>
      </c>
      <c r="D35" s="16" t="s">
        <v>25</v>
      </c>
      <c r="E35" s="12"/>
      <c r="F35" s="12" t="s">
        <v>27</v>
      </c>
      <c r="G35" s="15">
        <f>２ページ!$D32</f>
        <v>0</v>
      </c>
      <c r="H35" s="16" t="s">
        <v>25</v>
      </c>
      <c r="I35" s="13"/>
    </row>
    <row r="36" spans="1:9" ht="13.5">
      <c r="A36" s="11"/>
      <c r="B36" s="12"/>
      <c r="C36" s="12"/>
      <c r="D36" s="12"/>
      <c r="E36" s="12"/>
      <c r="F36" s="12"/>
      <c r="G36" s="12"/>
      <c r="H36" s="12"/>
      <c r="I36" s="13"/>
    </row>
    <row r="37" spans="1:9" ht="13.5">
      <c r="A37" s="11"/>
      <c r="B37" s="12" t="s">
        <v>29</v>
      </c>
      <c r="C37" s="15">
        <f>２ページ!$E32</f>
        <v>0</v>
      </c>
      <c r="D37" s="16" t="s">
        <v>25</v>
      </c>
      <c r="E37" s="12"/>
      <c r="F37" s="12" t="s">
        <v>28</v>
      </c>
      <c r="G37" s="15">
        <f>２ページ!$F32</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t="str">
        <f>１ページ!$D$5</f>
        <v>栄村集落協定</v>
      </c>
      <c r="C41" s="127"/>
      <c r="D41" s="17"/>
      <c r="E41" s="18" t="s">
        <v>31</v>
      </c>
      <c r="F41" s="23" t="str">
        <f>１ページ!$D$6</f>
        <v>栄村　太郎</v>
      </c>
      <c r="G41" s="12" t="s">
        <v>34</v>
      </c>
      <c r="H41" s="12"/>
      <c r="I41" s="13"/>
    </row>
    <row r="42" spans="1:9" ht="13.5">
      <c r="A42" s="11"/>
      <c r="B42" s="12"/>
      <c r="C42" s="12"/>
      <c r="D42" s="12"/>
      <c r="E42" s="12"/>
      <c r="F42" s="12"/>
      <c r="G42" s="12"/>
      <c r="H42" s="12"/>
      <c r="I42" s="13"/>
    </row>
    <row r="43" spans="1:9" ht="13.5">
      <c r="A43" s="11"/>
      <c r="B43" s="12" t="s">
        <v>111</v>
      </c>
      <c r="C43" s="12"/>
      <c r="D43" s="12"/>
      <c r="E43" s="12"/>
      <c r="F43" s="12"/>
      <c r="G43" s="12"/>
      <c r="H43" s="12"/>
      <c r="I43" s="13"/>
    </row>
    <row r="44" spans="1:9" ht="13.5">
      <c r="A44" s="11"/>
      <c r="B44" s="12"/>
      <c r="C44" s="12"/>
      <c r="D44" s="12"/>
      <c r="E44" s="12"/>
      <c r="F44" s="12"/>
      <c r="G44" s="12"/>
      <c r="H44" s="12"/>
      <c r="I44" s="13"/>
    </row>
    <row r="45" spans="1:9" ht="13.5">
      <c r="A45" s="11"/>
      <c r="B45" s="124" t="s">
        <v>110</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9.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B42" sqref="B42"/>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109</v>
      </c>
      <c r="D1" s="76"/>
      <c r="E1" s="76"/>
      <c r="F1" s="76"/>
      <c r="G1" s="76"/>
      <c r="H1" s="76"/>
      <c r="I1" s="77"/>
    </row>
    <row r="2" spans="1:9" ht="13.5">
      <c r="A2" s="11"/>
      <c r="B2" s="12"/>
      <c r="C2" s="12"/>
      <c r="D2" s="12"/>
      <c r="E2" s="12"/>
      <c r="F2" s="12"/>
      <c r="G2" s="12"/>
      <c r="H2" s="12"/>
      <c r="I2" s="13"/>
    </row>
    <row r="3" spans="1:9" ht="13.5">
      <c r="A3" s="11"/>
      <c r="B3" s="14">
        <f>２ページ!$A33</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２ページ!$B33</f>
        <v>0</v>
      </c>
      <c r="D5" s="16" t="s">
        <v>25</v>
      </c>
      <c r="E5" s="12"/>
      <c r="F5" s="12"/>
      <c r="G5" s="12"/>
      <c r="H5" s="12"/>
      <c r="I5" s="13"/>
    </row>
    <row r="6" spans="1:9" ht="13.5">
      <c r="A6" s="11"/>
      <c r="B6" s="12"/>
      <c r="C6" s="12"/>
      <c r="D6" s="12"/>
      <c r="E6" s="12"/>
      <c r="F6" s="12"/>
      <c r="G6" s="12"/>
      <c r="H6" s="12"/>
      <c r="I6" s="13"/>
    </row>
    <row r="7" spans="1:9" ht="13.5">
      <c r="A7" s="11"/>
      <c r="B7" s="12" t="s">
        <v>26</v>
      </c>
      <c r="C7" s="15">
        <f>２ページ!$C33</f>
        <v>0</v>
      </c>
      <c r="D7" s="16" t="s">
        <v>25</v>
      </c>
      <c r="E7" s="12"/>
      <c r="F7" s="12" t="s">
        <v>27</v>
      </c>
      <c r="G7" s="15">
        <f>２ページ!$D33</f>
        <v>0</v>
      </c>
      <c r="H7" s="16" t="s">
        <v>25</v>
      </c>
      <c r="I7" s="13"/>
    </row>
    <row r="8" spans="1:9" ht="13.5">
      <c r="A8" s="11"/>
      <c r="B8" s="12"/>
      <c r="C8" s="12"/>
      <c r="D8" s="12"/>
      <c r="E8" s="12"/>
      <c r="F8" s="12"/>
      <c r="G8" s="12"/>
      <c r="H8" s="12"/>
      <c r="I8" s="13"/>
    </row>
    <row r="9" spans="1:9" ht="13.5">
      <c r="A9" s="11"/>
      <c r="B9" s="12" t="s">
        <v>29</v>
      </c>
      <c r="C9" s="15">
        <f>２ページ!$E33</f>
        <v>0</v>
      </c>
      <c r="D9" s="16" t="s">
        <v>25</v>
      </c>
      <c r="E9" s="12"/>
      <c r="F9" s="12" t="s">
        <v>28</v>
      </c>
      <c r="G9" s="15">
        <f>２ページ!$F33</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t="str">
        <f>１ページ!$D$5</f>
        <v>栄村集落協定</v>
      </c>
      <c r="C13" s="127"/>
      <c r="D13" s="17"/>
      <c r="E13" s="18" t="s">
        <v>31</v>
      </c>
      <c r="F13" s="23" t="str">
        <f>１ページ!$D$6</f>
        <v>栄村　太郎</v>
      </c>
      <c r="G13" s="12" t="s">
        <v>34</v>
      </c>
      <c r="H13" s="12"/>
      <c r="I13" s="13"/>
    </row>
    <row r="14" spans="1:9" ht="13.5">
      <c r="A14" s="11"/>
      <c r="B14" s="12"/>
      <c r="C14" s="12"/>
      <c r="D14" s="12"/>
      <c r="E14" s="12"/>
      <c r="F14" s="12"/>
      <c r="G14" s="12"/>
      <c r="H14" s="12"/>
      <c r="I14" s="13"/>
    </row>
    <row r="15" spans="1:9" ht="13.5">
      <c r="A15" s="11"/>
      <c r="B15" s="12" t="s">
        <v>111</v>
      </c>
      <c r="C15" s="12"/>
      <c r="D15" s="12"/>
      <c r="E15" s="12"/>
      <c r="F15" s="12"/>
      <c r="G15" s="12"/>
      <c r="H15" s="12"/>
      <c r="I15" s="13"/>
    </row>
    <row r="16" spans="1:9" ht="13.5">
      <c r="A16" s="11"/>
      <c r="B16" s="12"/>
      <c r="C16" s="12"/>
      <c r="D16" s="12"/>
      <c r="E16" s="12"/>
      <c r="F16" s="12"/>
      <c r="G16" s="12"/>
      <c r="H16" s="12"/>
      <c r="I16" s="13"/>
    </row>
    <row r="17" spans="1:9" ht="13.5">
      <c r="A17" s="11"/>
      <c r="B17" s="124" t="s">
        <v>110</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109</v>
      </c>
      <c r="D29" s="76"/>
      <c r="E29" s="76"/>
      <c r="F29" s="76"/>
      <c r="G29" s="76"/>
      <c r="H29" s="76"/>
      <c r="I29" s="77"/>
    </row>
    <row r="30" spans="1:9" ht="13.5">
      <c r="A30" s="11"/>
      <c r="B30" s="12"/>
      <c r="C30" s="12"/>
      <c r="D30" s="12"/>
      <c r="E30" s="12"/>
      <c r="F30" s="12"/>
      <c r="G30" s="12"/>
      <c r="H30" s="12"/>
      <c r="I30" s="13"/>
    </row>
    <row r="31" spans="1:9" ht="13.5">
      <c r="A31" s="11"/>
      <c r="B31" s="14" t="str">
        <f>２ページ!$A34</f>
        <v>計</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２ページ!$B34</f>
        <v>1254833</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２ページ!$C34</f>
        <v>1254839</v>
      </c>
      <c r="D35" s="16" t="s">
        <v>25</v>
      </c>
      <c r="E35" s="12"/>
      <c r="F35" s="12" t="s">
        <v>27</v>
      </c>
      <c r="G35" s="15">
        <f>２ページ!$D34</f>
        <v>920481</v>
      </c>
      <c r="H35" s="16" t="s">
        <v>25</v>
      </c>
      <c r="I35" s="13"/>
    </row>
    <row r="36" spans="1:9" ht="13.5">
      <c r="A36" s="11"/>
      <c r="B36" s="12"/>
      <c r="C36" s="12"/>
      <c r="D36" s="12"/>
      <c r="E36" s="12"/>
      <c r="F36" s="12"/>
      <c r="G36" s="12"/>
      <c r="H36" s="12"/>
      <c r="I36" s="13"/>
    </row>
    <row r="37" spans="1:9" ht="13.5">
      <c r="A37" s="11"/>
      <c r="B37" s="12" t="s">
        <v>29</v>
      </c>
      <c r="C37" s="15">
        <f>２ページ!$E34</f>
        <v>2509672</v>
      </c>
      <c r="D37" s="16" t="s">
        <v>25</v>
      </c>
      <c r="E37" s="12"/>
      <c r="F37" s="12" t="s">
        <v>28</v>
      </c>
      <c r="G37" s="15">
        <f>２ページ!$F34</f>
        <v>920481</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t="str">
        <f>１ページ!$D$5</f>
        <v>栄村集落協定</v>
      </c>
      <c r="C41" s="127"/>
      <c r="D41" s="17"/>
      <c r="E41" s="18" t="s">
        <v>31</v>
      </c>
      <c r="F41" s="23" t="str">
        <f>１ページ!$D$6</f>
        <v>栄村　太郎</v>
      </c>
      <c r="G41" s="12" t="s">
        <v>34</v>
      </c>
      <c r="H41" s="12"/>
      <c r="I41" s="13"/>
    </row>
    <row r="42" spans="1:9" ht="13.5">
      <c r="A42" s="11"/>
      <c r="B42" s="12"/>
      <c r="C42" s="12"/>
      <c r="D42" s="12"/>
      <c r="E42" s="12"/>
      <c r="F42" s="12"/>
      <c r="G42" s="12"/>
      <c r="H42" s="12"/>
      <c r="I42" s="13"/>
    </row>
    <row r="43" spans="1:9" ht="13.5">
      <c r="A43" s="11"/>
      <c r="B43" s="12" t="s">
        <v>111</v>
      </c>
      <c r="C43" s="12"/>
      <c r="D43" s="12"/>
      <c r="E43" s="12"/>
      <c r="F43" s="12"/>
      <c r="G43" s="12"/>
      <c r="H43" s="12"/>
      <c r="I43" s="13"/>
    </row>
    <row r="44" spans="1:9" ht="13.5">
      <c r="A44" s="11"/>
      <c r="B44" s="12"/>
      <c r="C44" s="12"/>
      <c r="D44" s="12"/>
      <c r="E44" s="12"/>
      <c r="F44" s="12"/>
      <c r="G44" s="12"/>
      <c r="H44" s="12"/>
      <c r="I44" s="13"/>
    </row>
    <row r="45" spans="1:9" ht="13.5">
      <c r="A45" s="11"/>
      <c r="B45" s="124" t="s">
        <v>110</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G41"/>
  <sheetViews>
    <sheetView view="pageBreakPreview" zoomScaleSheetLayoutView="100" zoomScalePageLayoutView="0" workbookViewId="0" topLeftCell="A31">
      <selection activeCell="A36" sqref="A36"/>
    </sheetView>
  </sheetViews>
  <sheetFormatPr defaultColWidth="9.00390625" defaultRowHeight="13.5"/>
  <cols>
    <col min="1" max="1" width="16.25390625" style="1" customWidth="1"/>
    <col min="2" max="6" width="14.125" style="1" customWidth="1"/>
    <col min="7" max="7" width="8.125" style="1" customWidth="1"/>
    <col min="8" max="8" width="13.625" style="61" customWidth="1"/>
    <col min="9" max="16384" width="9.00390625" style="1" customWidth="1"/>
  </cols>
  <sheetData>
    <row r="1" ht="14.25">
      <c r="A1" s="1" t="s">
        <v>9</v>
      </c>
    </row>
    <row r="2" spans="1:6" ht="18.75" customHeight="1">
      <c r="A2" s="109" t="s">
        <v>10</v>
      </c>
      <c r="B2" s="4" t="s">
        <v>11</v>
      </c>
      <c r="C2" s="106" t="s">
        <v>13</v>
      </c>
      <c r="D2" s="106"/>
      <c r="E2" s="106" t="s">
        <v>40</v>
      </c>
      <c r="F2" s="106"/>
    </row>
    <row r="3" spans="1:7" ht="18.75" customHeight="1">
      <c r="A3" s="110"/>
      <c r="B3" s="31" t="s">
        <v>12</v>
      </c>
      <c r="C3" s="31" t="s">
        <v>12</v>
      </c>
      <c r="D3" s="31" t="s">
        <v>7</v>
      </c>
      <c r="E3" s="31" t="s">
        <v>12</v>
      </c>
      <c r="F3" s="31" t="s">
        <v>7</v>
      </c>
      <c r="G3" s="112" t="s">
        <v>33</v>
      </c>
    </row>
    <row r="4" spans="1:7" ht="18.75" customHeight="1">
      <c r="A4" s="111"/>
      <c r="B4" s="32" t="s">
        <v>43</v>
      </c>
      <c r="C4" s="32" t="s">
        <v>44</v>
      </c>
      <c r="D4" s="32" t="s">
        <v>45</v>
      </c>
      <c r="E4" s="32" t="s">
        <v>46</v>
      </c>
      <c r="F4" s="32" t="s">
        <v>47</v>
      </c>
      <c r="G4" s="112"/>
    </row>
    <row r="5" spans="1:7" ht="22.5" customHeight="1">
      <c r="A5" s="33" t="s">
        <v>113</v>
      </c>
      <c r="B5" s="36">
        <v>110629</v>
      </c>
      <c r="C5" s="36">
        <v>110630</v>
      </c>
      <c r="D5" s="52">
        <f>'４ﾍﾟｰｼﾞ（共同取組活動費面積案分表）'!L4</f>
        <v>86149</v>
      </c>
      <c r="E5" s="52">
        <f>B5+C5</f>
        <v>221259</v>
      </c>
      <c r="F5" s="52">
        <f>D5</f>
        <v>86149</v>
      </c>
      <c r="G5" s="1">
        <v>1</v>
      </c>
    </row>
    <row r="6" spans="1:7" ht="22.5" customHeight="1">
      <c r="A6" s="33" t="s">
        <v>120</v>
      </c>
      <c r="B6" s="36">
        <v>59220</v>
      </c>
      <c r="C6" s="36">
        <v>59220</v>
      </c>
      <c r="D6" s="52">
        <f>'４ﾍﾟｰｼﾞ（共同取組活動費面積案分表）'!L5</f>
        <v>39358</v>
      </c>
      <c r="E6" s="52">
        <f aca="true" t="shared" si="0" ref="E6:E33">B6+C6</f>
        <v>118440</v>
      </c>
      <c r="F6" s="52">
        <f aca="true" t="shared" si="1" ref="F6:F33">D6</f>
        <v>39358</v>
      </c>
      <c r="G6" s="1">
        <v>2</v>
      </c>
    </row>
    <row r="7" spans="1:7" ht="22.5" customHeight="1">
      <c r="A7" s="33" t="s">
        <v>121</v>
      </c>
      <c r="B7" s="36">
        <v>34177</v>
      </c>
      <c r="C7" s="36">
        <v>34178</v>
      </c>
      <c r="D7" s="52">
        <f>'４ﾍﾟｰｼﾞ（共同取組活動費面積案分表）'!L6</f>
        <v>22715</v>
      </c>
      <c r="E7" s="52">
        <f t="shared" si="0"/>
        <v>68355</v>
      </c>
      <c r="F7" s="52">
        <f t="shared" si="1"/>
        <v>22715</v>
      </c>
      <c r="G7" s="1">
        <v>3</v>
      </c>
    </row>
    <row r="8" spans="1:7" ht="22.5" customHeight="1">
      <c r="A8" s="33" t="s">
        <v>122</v>
      </c>
      <c r="B8" s="36">
        <v>190630</v>
      </c>
      <c r="C8" s="36">
        <v>190630</v>
      </c>
      <c r="D8" s="52">
        <f>'４ﾍﾟｰｼﾞ（共同取組活動費面積案分表）'!L7</f>
        <v>157621</v>
      </c>
      <c r="E8" s="52">
        <f t="shared" si="0"/>
        <v>381260</v>
      </c>
      <c r="F8" s="52">
        <f t="shared" si="1"/>
        <v>157621</v>
      </c>
      <c r="G8" s="1">
        <v>4</v>
      </c>
    </row>
    <row r="9" spans="1:7" ht="22.5" customHeight="1">
      <c r="A9" s="33" t="s">
        <v>123</v>
      </c>
      <c r="B9" s="36">
        <v>89141</v>
      </c>
      <c r="C9" s="36">
        <v>89141</v>
      </c>
      <c r="D9" s="52">
        <f>'４ﾍﾟｰｼﾞ（共同取組活動費面積案分表）'!L8</f>
        <v>68765</v>
      </c>
      <c r="E9" s="52">
        <f t="shared" si="0"/>
        <v>178282</v>
      </c>
      <c r="F9" s="52">
        <f t="shared" si="1"/>
        <v>68765</v>
      </c>
      <c r="G9" s="1">
        <v>5</v>
      </c>
    </row>
    <row r="10" spans="1:7" ht="22.5" customHeight="1">
      <c r="A10" s="33" t="s">
        <v>124</v>
      </c>
      <c r="B10" s="36">
        <v>69541</v>
      </c>
      <c r="C10" s="36">
        <v>69542</v>
      </c>
      <c r="D10" s="52">
        <f>'４ﾍﾟｰｼﾞ（共同取組活動費面積案分表）'!L9</f>
        <v>46218</v>
      </c>
      <c r="E10" s="52">
        <f t="shared" si="0"/>
        <v>139083</v>
      </c>
      <c r="F10" s="52">
        <f t="shared" si="1"/>
        <v>46218</v>
      </c>
      <c r="G10" s="1">
        <v>6</v>
      </c>
    </row>
    <row r="11" spans="1:7" ht="22.5" customHeight="1">
      <c r="A11" s="33" t="s">
        <v>125</v>
      </c>
      <c r="B11" s="36">
        <v>79191</v>
      </c>
      <c r="C11" s="36">
        <v>79191</v>
      </c>
      <c r="D11" s="52">
        <f>'４ﾍﾟｰｼﾞ（共同取組活動費面積案分表）'!L10</f>
        <v>52631</v>
      </c>
      <c r="E11" s="52">
        <f t="shared" si="0"/>
        <v>158382</v>
      </c>
      <c r="F11" s="52">
        <f t="shared" si="1"/>
        <v>52631</v>
      </c>
      <c r="G11" s="1">
        <v>7</v>
      </c>
    </row>
    <row r="12" spans="1:7" ht="22.5" customHeight="1">
      <c r="A12" s="33" t="s">
        <v>126</v>
      </c>
      <c r="B12" s="36">
        <v>23446</v>
      </c>
      <c r="C12" s="36">
        <v>23447</v>
      </c>
      <c r="D12" s="52">
        <f>'４ﾍﾟｰｼﾞ（共同取組活動費面積案分表）'!L11</f>
        <v>15583</v>
      </c>
      <c r="E12" s="52">
        <f t="shared" si="0"/>
        <v>46893</v>
      </c>
      <c r="F12" s="52">
        <f t="shared" si="1"/>
        <v>15583</v>
      </c>
      <c r="G12" s="1">
        <v>8</v>
      </c>
    </row>
    <row r="13" spans="1:7" ht="22.5" customHeight="1">
      <c r="A13" s="33" t="s">
        <v>127</v>
      </c>
      <c r="B13" s="36">
        <v>13072</v>
      </c>
      <c r="C13" s="36">
        <v>13073</v>
      </c>
      <c r="D13" s="52">
        <f>'４ﾍﾟｰｼﾞ（共同取組活動費面積案分表）'!L12</f>
        <v>8688</v>
      </c>
      <c r="E13" s="52">
        <f t="shared" si="0"/>
        <v>26145</v>
      </c>
      <c r="F13" s="52">
        <f t="shared" si="1"/>
        <v>8688</v>
      </c>
      <c r="G13" s="1">
        <v>9</v>
      </c>
    </row>
    <row r="14" spans="1:7" ht="22.5" customHeight="1">
      <c r="A14" s="33" t="s">
        <v>128</v>
      </c>
      <c r="B14" s="36">
        <v>62558</v>
      </c>
      <c r="C14" s="36">
        <v>62558</v>
      </c>
      <c r="D14" s="52">
        <f>'４ﾍﾟｰｼﾞ（共同取組活動費面積案分表）'!L13</f>
        <v>54118</v>
      </c>
      <c r="E14" s="52">
        <f t="shared" si="0"/>
        <v>125116</v>
      </c>
      <c r="F14" s="52">
        <f t="shared" si="1"/>
        <v>54118</v>
      </c>
      <c r="G14" s="1">
        <v>10</v>
      </c>
    </row>
    <row r="15" spans="1:7" ht="22.5" customHeight="1">
      <c r="A15" s="33" t="s">
        <v>129</v>
      </c>
      <c r="B15" s="36">
        <v>47103</v>
      </c>
      <c r="C15" s="36">
        <v>47103</v>
      </c>
      <c r="D15" s="52">
        <f>'４ﾍﾟｰｼﾞ（共同取組活動費面積案分表）'!L14</f>
        <v>31306</v>
      </c>
      <c r="E15" s="52">
        <f t="shared" si="0"/>
        <v>94206</v>
      </c>
      <c r="F15" s="52">
        <f t="shared" si="1"/>
        <v>31306</v>
      </c>
      <c r="G15" s="1">
        <v>11</v>
      </c>
    </row>
    <row r="16" spans="1:7" ht="22.5" customHeight="1">
      <c r="A16" s="33" t="s">
        <v>130</v>
      </c>
      <c r="B16" s="36">
        <v>152546</v>
      </c>
      <c r="C16" s="36">
        <v>152546</v>
      </c>
      <c r="D16" s="52">
        <f>'４ﾍﾟｰｼﾞ（共同取組活動費面積案分表）'!L15</f>
        <v>110775</v>
      </c>
      <c r="E16" s="52">
        <f t="shared" si="0"/>
        <v>305092</v>
      </c>
      <c r="F16" s="52">
        <f t="shared" si="1"/>
        <v>110775</v>
      </c>
      <c r="G16" s="1">
        <v>12</v>
      </c>
    </row>
    <row r="17" spans="1:7" ht="22.5" customHeight="1">
      <c r="A17" s="33" t="s">
        <v>131</v>
      </c>
      <c r="B17" s="36">
        <v>36750</v>
      </c>
      <c r="C17" s="36">
        <v>36750</v>
      </c>
      <c r="D17" s="52">
        <f>'４ﾍﾟｰｼﾞ（共同取組活動費面積案分表）'!L16</f>
        <v>24424</v>
      </c>
      <c r="E17" s="52">
        <f t="shared" si="0"/>
        <v>73500</v>
      </c>
      <c r="F17" s="52">
        <f t="shared" si="1"/>
        <v>24424</v>
      </c>
      <c r="G17" s="1">
        <v>13</v>
      </c>
    </row>
    <row r="18" spans="1:7" ht="22.5" customHeight="1">
      <c r="A18" s="33" t="s">
        <v>132</v>
      </c>
      <c r="B18" s="36">
        <v>44688</v>
      </c>
      <c r="C18" s="36">
        <v>44688</v>
      </c>
      <c r="D18" s="52">
        <f>'４ﾍﾟｰｼﾞ（共同取組活動費面積案分表）'!L17</f>
        <v>29700</v>
      </c>
      <c r="E18" s="52">
        <f t="shared" si="0"/>
        <v>89376</v>
      </c>
      <c r="F18" s="52">
        <f t="shared" si="1"/>
        <v>29700</v>
      </c>
      <c r="G18" s="1">
        <v>14</v>
      </c>
    </row>
    <row r="19" spans="1:7" ht="22.5" customHeight="1">
      <c r="A19" s="33" t="s">
        <v>133</v>
      </c>
      <c r="B19" s="36">
        <v>11781</v>
      </c>
      <c r="C19" s="36">
        <v>11781</v>
      </c>
      <c r="D19" s="52">
        <f>'４ﾍﾟｰｼﾞ（共同取組活動費面積案分表）'!L18</f>
        <v>7830</v>
      </c>
      <c r="E19" s="52">
        <f t="shared" si="0"/>
        <v>23562</v>
      </c>
      <c r="F19" s="52">
        <f t="shared" si="1"/>
        <v>7830</v>
      </c>
      <c r="G19" s="1">
        <v>15</v>
      </c>
    </row>
    <row r="20" spans="1:7" ht="22.5" customHeight="1">
      <c r="A20" s="33" t="s">
        <v>134</v>
      </c>
      <c r="B20" s="36">
        <v>10290</v>
      </c>
      <c r="C20" s="36">
        <v>10290</v>
      </c>
      <c r="D20" s="52">
        <f>'４ﾍﾟｰｼﾞ（共同取組活動費面積案分表）'!L19</f>
        <v>6839</v>
      </c>
      <c r="E20" s="52">
        <f t="shared" si="0"/>
        <v>20580</v>
      </c>
      <c r="F20" s="52">
        <f t="shared" si="1"/>
        <v>6839</v>
      </c>
      <c r="G20" s="1">
        <v>16</v>
      </c>
    </row>
    <row r="21" spans="1:7" ht="22.5" customHeight="1">
      <c r="A21" s="33" t="s">
        <v>135</v>
      </c>
      <c r="B21" s="36">
        <v>178438</v>
      </c>
      <c r="C21" s="36">
        <v>178438</v>
      </c>
      <c r="D21" s="52">
        <f>'４ﾍﾟｰｼﾞ（共同取組活動費面積案分表）'!L20</f>
        <v>130091</v>
      </c>
      <c r="E21" s="52">
        <f t="shared" si="0"/>
        <v>356876</v>
      </c>
      <c r="F21" s="52">
        <f t="shared" si="1"/>
        <v>130091</v>
      </c>
      <c r="G21" s="1">
        <v>17</v>
      </c>
    </row>
    <row r="22" spans="1:7" ht="22.5" customHeight="1">
      <c r="A22" s="33" t="s">
        <v>136</v>
      </c>
      <c r="B22" s="36">
        <v>41632</v>
      </c>
      <c r="C22" s="36">
        <v>41633</v>
      </c>
      <c r="D22" s="52">
        <f>'４ﾍﾟｰｼﾞ（共同取組活動費面積案分表）'!L21</f>
        <v>27670</v>
      </c>
      <c r="E22" s="52">
        <f t="shared" si="0"/>
        <v>83265</v>
      </c>
      <c r="F22" s="52">
        <f t="shared" si="1"/>
        <v>27670</v>
      </c>
      <c r="G22" s="1">
        <v>18</v>
      </c>
    </row>
    <row r="23" spans="1:7" ht="22.5" customHeight="1">
      <c r="A23" s="33"/>
      <c r="B23" s="36"/>
      <c r="C23" s="36"/>
      <c r="D23" s="52">
        <f>'４ﾍﾟｰｼﾞ（共同取組活動費面積案分表）'!L22</f>
        <v>0</v>
      </c>
      <c r="E23" s="52">
        <f t="shared" si="0"/>
        <v>0</v>
      </c>
      <c r="F23" s="52">
        <f t="shared" si="1"/>
        <v>0</v>
      </c>
      <c r="G23" s="1">
        <v>19</v>
      </c>
    </row>
    <row r="24" spans="1:7" ht="22.5" customHeight="1">
      <c r="A24" s="33"/>
      <c r="B24" s="36"/>
      <c r="C24" s="36"/>
      <c r="D24" s="52">
        <f>'４ﾍﾟｰｼﾞ（共同取組活動費面積案分表）'!L23</f>
        <v>0</v>
      </c>
      <c r="E24" s="52">
        <f t="shared" si="0"/>
        <v>0</v>
      </c>
      <c r="F24" s="52">
        <f t="shared" si="1"/>
        <v>0</v>
      </c>
      <c r="G24" s="1">
        <v>20</v>
      </c>
    </row>
    <row r="25" spans="1:7" ht="22.5" customHeight="1">
      <c r="A25" s="33"/>
      <c r="B25" s="36"/>
      <c r="C25" s="36"/>
      <c r="D25" s="52">
        <f>'４ﾍﾟｰｼﾞ（共同取組活動費面積案分表）'!L24</f>
        <v>0</v>
      </c>
      <c r="E25" s="52">
        <f t="shared" si="0"/>
        <v>0</v>
      </c>
      <c r="F25" s="52">
        <f t="shared" si="1"/>
        <v>0</v>
      </c>
      <c r="G25" s="1">
        <v>21</v>
      </c>
    </row>
    <row r="26" spans="1:7" ht="22.5" customHeight="1">
      <c r="A26" s="33"/>
      <c r="B26" s="36"/>
      <c r="C26" s="36"/>
      <c r="D26" s="52">
        <f>'４ﾍﾟｰｼﾞ（共同取組活動費面積案分表）'!L25</f>
        <v>0</v>
      </c>
      <c r="E26" s="52">
        <f t="shared" si="0"/>
        <v>0</v>
      </c>
      <c r="F26" s="52">
        <f t="shared" si="1"/>
        <v>0</v>
      </c>
      <c r="G26" s="1">
        <v>22</v>
      </c>
    </row>
    <row r="27" spans="1:7" ht="22.5" customHeight="1">
      <c r="A27" s="33"/>
      <c r="B27" s="36"/>
      <c r="C27" s="36"/>
      <c r="D27" s="52">
        <f>'４ﾍﾟｰｼﾞ（共同取組活動費面積案分表）'!L26</f>
        <v>0</v>
      </c>
      <c r="E27" s="52">
        <f t="shared" si="0"/>
        <v>0</v>
      </c>
      <c r="F27" s="52">
        <f t="shared" si="1"/>
        <v>0</v>
      </c>
      <c r="G27" s="1">
        <v>23</v>
      </c>
    </row>
    <row r="28" spans="1:7" ht="22.5" customHeight="1">
      <c r="A28" s="33"/>
      <c r="B28" s="36"/>
      <c r="C28" s="36"/>
      <c r="D28" s="52">
        <f>'４ﾍﾟｰｼﾞ（共同取組活動費面積案分表）'!L27</f>
        <v>0</v>
      </c>
      <c r="E28" s="52">
        <f t="shared" si="0"/>
        <v>0</v>
      </c>
      <c r="F28" s="52">
        <f t="shared" si="1"/>
        <v>0</v>
      </c>
      <c r="G28" s="1">
        <v>24</v>
      </c>
    </row>
    <row r="29" spans="1:7" ht="22.5" customHeight="1">
      <c r="A29" s="33"/>
      <c r="B29" s="36"/>
      <c r="C29" s="36"/>
      <c r="D29" s="52">
        <f>'４ﾍﾟｰｼﾞ（共同取組活動費面積案分表）'!L28</f>
        <v>0</v>
      </c>
      <c r="E29" s="52">
        <f t="shared" si="0"/>
        <v>0</v>
      </c>
      <c r="F29" s="52">
        <f t="shared" si="1"/>
        <v>0</v>
      </c>
      <c r="G29" s="1">
        <v>25</v>
      </c>
    </row>
    <row r="30" spans="1:7" ht="22.5" customHeight="1">
      <c r="A30" s="33"/>
      <c r="B30" s="36"/>
      <c r="C30" s="36"/>
      <c r="D30" s="52">
        <f>'４ﾍﾟｰｼﾞ（共同取組活動費面積案分表）'!L29</f>
        <v>0</v>
      </c>
      <c r="E30" s="52">
        <f t="shared" si="0"/>
        <v>0</v>
      </c>
      <c r="F30" s="52">
        <f t="shared" si="1"/>
        <v>0</v>
      </c>
      <c r="G30" s="1">
        <v>26</v>
      </c>
    </row>
    <row r="31" spans="1:7" ht="22.5" customHeight="1">
      <c r="A31" s="33"/>
      <c r="B31" s="36"/>
      <c r="C31" s="36"/>
      <c r="D31" s="52">
        <f>'４ﾍﾟｰｼﾞ（共同取組活動費面積案分表）'!L30</f>
        <v>0</v>
      </c>
      <c r="E31" s="52">
        <f t="shared" si="0"/>
        <v>0</v>
      </c>
      <c r="F31" s="52">
        <f t="shared" si="1"/>
        <v>0</v>
      </c>
      <c r="G31" s="1">
        <v>27</v>
      </c>
    </row>
    <row r="32" spans="1:7" ht="22.5" customHeight="1">
      <c r="A32" s="33"/>
      <c r="B32" s="36"/>
      <c r="C32" s="36"/>
      <c r="D32" s="52">
        <f>'４ﾍﾟｰｼﾞ（共同取組活動費面積案分表）'!L31</f>
        <v>0</v>
      </c>
      <c r="E32" s="52">
        <f t="shared" si="0"/>
        <v>0</v>
      </c>
      <c r="F32" s="52">
        <f t="shared" si="1"/>
        <v>0</v>
      </c>
      <c r="G32" s="1">
        <v>28</v>
      </c>
    </row>
    <row r="33" spans="1:7" ht="22.5" customHeight="1">
      <c r="A33" s="33"/>
      <c r="B33" s="36"/>
      <c r="C33" s="36"/>
      <c r="D33" s="52">
        <f>'４ﾍﾟｰｼﾞ（共同取組活動費面積案分表）'!L32</f>
        <v>0</v>
      </c>
      <c r="E33" s="52">
        <f t="shared" si="0"/>
        <v>0</v>
      </c>
      <c r="F33" s="52">
        <f t="shared" si="1"/>
        <v>0</v>
      </c>
      <c r="G33" s="1">
        <v>29</v>
      </c>
    </row>
    <row r="34" spans="1:6" ht="22.5" customHeight="1">
      <c r="A34" s="53" t="s">
        <v>35</v>
      </c>
      <c r="B34" s="52">
        <f>SUM(B5:B33)</f>
        <v>1254833</v>
      </c>
      <c r="C34" s="52">
        <f>SUM(C5:C33)</f>
        <v>1254839</v>
      </c>
      <c r="D34" s="52">
        <f>SUM(D5:D33)</f>
        <v>920481</v>
      </c>
      <c r="E34" s="52">
        <f>SUM(E5:E33)</f>
        <v>2509672</v>
      </c>
      <c r="F34" s="52">
        <f>SUM(F5:F33)</f>
        <v>920481</v>
      </c>
    </row>
    <row r="35" ht="19.5" customHeight="1"/>
    <row r="36" spans="1:6" ht="19.5" customHeight="1">
      <c r="A36" s="25"/>
      <c r="B36" s="55" t="str">
        <f>１ページ!B8</f>
        <v>令和５年</v>
      </c>
      <c r="C36" s="26" t="s">
        <v>37</v>
      </c>
      <c r="D36" s="25"/>
      <c r="E36" s="25"/>
      <c r="F36" s="25"/>
    </row>
    <row r="37" ht="5.25" customHeight="1"/>
    <row r="38" spans="1:6" ht="30.75" customHeight="1">
      <c r="A38" s="107" t="s">
        <v>158</v>
      </c>
      <c r="B38" s="107"/>
      <c r="C38" s="107"/>
      <c r="D38" s="107"/>
      <c r="E38" s="107"/>
      <c r="F38" s="107"/>
    </row>
    <row r="39" spans="1:6" ht="8.25" customHeight="1">
      <c r="A39" s="7"/>
      <c r="B39" s="7"/>
      <c r="C39" s="7"/>
      <c r="D39" s="7"/>
      <c r="E39" s="7"/>
      <c r="F39" s="7"/>
    </row>
    <row r="40" spans="1:2" ht="13.5">
      <c r="A40" s="108" t="s">
        <v>15</v>
      </c>
      <c r="B40" s="108"/>
    </row>
    <row r="41" ht="14.25">
      <c r="E41" s="6" t="s">
        <v>16</v>
      </c>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sheetData>
  <sheetProtection/>
  <mergeCells count="6">
    <mergeCell ref="C2:D2"/>
    <mergeCell ref="E2:F2"/>
    <mergeCell ref="A38:F38"/>
    <mergeCell ref="A40:B40"/>
    <mergeCell ref="A2:A4"/>
    <mergeCell ref="G3:G4"/>
  </mergeCells>
  <printOptions/>
  <pageMargins left="0.7874015748031497" right="0.7874015748031497" top="0.44" bottom="0.43" header="0.36"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J25"/>
  <sheetViews>
    <sheetView view="pageBreakPreview" zoomScale="89" zoomScaleSheetLayoutView="89" zoomScalePageLayoutView="0" workbookViewId="0" topLeftCell="A1">
      <selection activeCell="B7" sqref="B7"/>
    </sheetView>
  </sheetViews>
  <sheetFormatPr defaultColWidth="9.00390625" defaultRowHeight="15" customHeight="1"/>
  <cols>
    <col min="1" max="1" width="9.875" style="0" customWidth="1"/>
    <col min="2" max="2" width="25.50390625" style="0" customWidth="1"/>
    <col min="4" max="4" width="25.50390625" style="0" customWidth="1"/>
    <col min="6" max="6" width="25.50390625" style="0" customWidth="1"/>
    <col min="8" max="8" width="25.50390625" style="0" customWidth="1"/>
    <col min="10" max="10" width="25.50390625" style="0" customWidth="1"/>
  </cols>
  <sheetData>
    <row r="1" ht="26.25" customHeight="1">
      <c r="A1" s="45" t="s">
        <v>106</v>
      </c>
    </row>
    <row r="2" spans="1:10" ht="26.25" customHeight="1">
      <c r="A2" s="113" t="s">
        <v>93</v>
      </c>
      <c r="B2" s="113"/>
      <c r="C2" s="113" t="s">
        <v>94</v>
      </c>
      <c r="D2" s="113"/>
      <c r="E2" s="113" t="s">
        <v>95</v>
      </c>
      <c r="F2" s="113"/>
      <c r="G2" s="113" t="s">
        <v>96</v>
      </c>
      <c r="H2" s="113"/>
      <c r="I2" s="113" t="s">
        <v>97</v>
      </c>
      <c r="J2" s="113"/>
    </row>
    <row r="3" spans="1:10" ht="36.75" customHeight="1">
      <c r="A3" s="114" t="s">
        <v>98</v>
      </c>
      <c r="B3" s="115"/>
      <c r="C3" s="114" t="s">
        <v>102</v>
      </c>
      <c r="D3" s="114"/>
      <c r="E3" s="114" t="s">
        <v>99</v>
      </c>
      <c r="F3" s="114"/>
      <c r="G3" s="114" t="s">
        <v>100</v>
      </c>
      <c r="H3" s="114"/>
      <c r="I3" s="114" t="s">
        <v>101</v>
      </c>
      <c r="J3" s="114"/>
    </row>
    <row r="4" spans="1:10" ht="15" customHeight="1">
      <c r="A4" s="118" t="s">
        <v>67</v>
      </c>
      <c r="B4" s="116" t="s">
        <v>68</v>
      </c>
      <c r="C4" s="118" t="s">
        <v>67</v>
      </c>
      <c r="D4" s="116" t="s">
        <v>68</v>
      </c>
      <c r="E4" s="118" t="s">
        <v>67</v>
      </c>
      <c r="F4" s="116" t="s">
        <v>68</v>
      </c>
      <c r="G4" s="118" t="s">
        <v>67</v>
      </c>
      <c r="H4" s="116" t="s">
        <v>68</v>
      </c>
      <c r="I4" s="118" t="s">
        <v>67</v>
      </c>
      <c r="J4" s="116" t="s">
        <v>68</v>
      </c>
    </row>
    <row r="5" spans="1:10" ht="15" customHeight="1">
      <c r="A5" s="119"/>
      <c r="B5" s="117"/>
      <c r="C5" s="119"/>
      <c r="D5" s="117"/>
      <c r="E5" s="119"/>
      <c r="F5" s="117"/>
      <c r="G5" s="119"/>
      <c r="H5" s="117"/>
      <c r="I5" s="119"/>
      <c r="J5" s="117"/>
    </row>
    <row r="6" spans="1:10" ht="30" customHeight="1">
      <c r="A6" s="57">
        <v>40000</v>
      </c>
      <c r="B6" s="58" t="s">
        <v>137</v>
      </c>
      <c r="C6" s="57">
        <v>86400</v>
      </c>
      <c r="D6" s="58" t="s">
        <v>138</v>
      </c>
      <c r="E6" s="57">
        <v>23000</v>
      </c>
      <c r="F6" s="58" t="s">
        <v>139</v>
      </c>
      <c r="G6" s="57">
        <v>200000</v>
      </c>
      <c r="H6" s="58" t="s">
        <v>140</v>
      </c>
      <c r="I6" s="57">
        <v>300000</v>
      </c>
      <c r="J6" s="58" t="s">
        <v>141</v>
      </c>
    </row>
    <row r="7" spans="1:10" ht="30" customHeight="1">
      <c r="A7" s="62">
        <v>5940</v>
      </c>
      <c r="B7" s="60" t="s">
        <v>142</v>
      </c>
      <c r="C7" s="62">
        <v>4200</v>
      </c>
      <c r="D7" s="60" t="s">
        <v>143</v>
      </c>
      <c r="E7" s="62">
        <v>118800</v>
      </c>
      <c r="F7" s="60" t="s">
        <v>144</v>
      </c>
      <c r="G7" s="62">
        <v>52400</v>
      </c>
      <c r="H7" s="60" t="s">
        <v>145</v>
      </c>
      <c r="I7" s="62"/>
      <c r="J7" s="60"/>
    </row>
    <row r="8" spans="1:10" ht="30" customHeight="1">
      <c r="A8" s="62">
        <v>60000</v>
      </c>
      <c r="B8" s="60" t="s">
        <v>146</v>
      </c>
      <c r="C8" s="62">
        <v>28000</v>
      </c>
      <c r="D8" s="60" t="s">
        <v>147</v>
      </c>
      <c r="E8" s="62">
        <v>56000</v>
      </c>
      <c r="F8" s="60" t="s">
        <v>148</v>
      </c>
      <c r="G8" s="62"/>
      <c r="H8" s="60"/>
      <c r="I8" s="62"/>
      <c r="J8" s="60"/>
    </row>
    <row r="9" spans="1:10" ht="30" customHeight="1">
      <c r="A9" s="62">
        <v>1560</v>
      </c>
      <c r="B9" s="60" t="s">
        <v>149</v>
      </c>
      <c r="C9" s="62">
        <v>6500</v>
      </c>
      <c r="D9" s="60" t="s">
        <v>150</v>
      </c>
      <c r="E9" s="62">
        <v>3800</v>
      </c>
      <c r="F9" s="60" t="s">
        <v>151</v>
      </c>
      <c r="G9" s="62"/>
      <c r="H9" s="60"/>
      <c r="I9" s="62"/>
      <c r="J9" s="60"/>
    </row>
    <row r="10" spans="1:10" ht="30" customHeight="1">
      <c r="A10" s="62">
        <v>1680</v>
      </c>
      <c r="B10" s="60" t="s">
        <v>152</v>
      </c>
      <c r="C10" s="62"/>
      <c r="D10" s="60"/>
      <c r="E10" s="62">
        <v>200000</v>
      </c>
      <c r="F10" s="60" t="s">
        <v>153</v>
      </c>
      <c r="G10" s="62"/>
      <c r="H10" s="60"/>
      <c r="I10" s="62"/>
      <c r="J10" s="60"/>
    </row>
    <row r="11" spans="1:10" ht="30" customHeight="1">
      <c r="A11" s="62">
        <v>12000</v>
      </c>
      <c r="B11" s="60" t="s">
        <v>154</v>
      </c>
      <c r="C11" s="62"/>
      <c r="D11" s="60"/>
      <c r="E11" s="62">
        <v>6200</v>
      </c>
      <c r="F11" s="60" t="s">
        <v>155</v>
      </c>
      <c r="G11" s="62"/>
      <c r="H11" s="60"/>
      <c r="I11" s="62"/>
      <c r="J11" s="60"/>
    </row>
    <row r="12" spans="1:10" ht="30" customHeight="1">
      <c r="A12" s="62"/>
      <c r="B12" s="60"/>
      <c r="C12" s="62"/>
      <c r="D12" s="60"/>
      <c r="E12" s="62">
        <v>14000</v>
      </c>
      <c r="F12" s="60" t="s">
        <v>156</v>
      </c>
      <c r="G12" s="62"/>
      <c r="H12" s="60"/>
      <c r="I12" s="62"/>
      <c r="J12" s="60"/>
    </row>
    <row r="13" spans="1:10" ht="30" customHeight="1">
      <c r="A13" s="62"/>
      <c r="B13" s="60"/>
      <c r="C13" s="62"/>
      <c r="D13" s="60"/>
      <c r="E13" s="62"/>
      <c r="F13" s="60"/>
      <c r="G13" s="62"/>
      <c r="H13" s="60"/>
      <c r="I13" s="62"/>
      <c r="J13" s="60"/>
    </row>
    <row r="14" spans="1:10" ht="30" customHeight="1">
      <c r="A14" s="59"/>
      <c r="B14" s="60"/>
      <c r="C14" s="59"/>
      <c r="D14" s="60"/>
      <c r="E14" s="59"/>
      <c r="F14" s="60"/>
      <c r="G14" s="59"/>
      <c r="H14" s="60"/>
      <c r="I14" s="59"/>
      <c r="J14" s="60"/>
    </row>
    <row r="15" spans="1:10" ht="30" customHeight="1">
      <c r="A15" s="59"/>
      <c r="B15" s="60"/>
      <c r="C15" s="59"/>
      <c r="D15" s="60"/>
      <c r="E15" s="59"/>
      <c r="F15" s="60"/>
      <c r="G15" s="59"/>
      <c r="H15" s="60"/>
      <c r="I15" s="59"/>
      <c r="J15" s="60"/>
    </row>
    <row r="16" spans="1:10" ht="30" customHeight="1">
      <c r="A16" s="59"/>
      <c r="B16" s="60"/>
      <c r="C16" s="59"/>
      <c r="D16" s="60"/>
      <c r="E16" s="59"/>
      <c r="F16" s="60"/>
      <c r="G16" s="59"/>
      <c r="H16" s="60"/>
      <c r="I16" s="59"/>
      <c r="J16" s="60"/>
    </row>
    <row r="17" spans="1:10" ht="30" customHeight="1">
      <c r="A17" s="59"/>
      <c r="B17" s="60"/>
      <c r="C17" s="59"/>
      <c r="D17" s="60"/>
      <c r="E17" s="59"/>
      <c r="F17" s="60"/>
      <c r="G17" s="59"/>
      <c r="H17" s="60"/>
      <c r="I17" s="59"/>
      <c r="J17" s="60"/>
    </row>
    <row r="18" spans="1:10" ht="30" customHeight="1">
      <c r="A18" s="59"/>
      <c r="B18" s="60"/>
      <c r="C18" s="59"/>
      <c r="D18" s="60"/>
      <c r="E18" s="59"/>
      <c r="F18" s="60"/>
      <c r="G18" s="59"/>
      <c r="H18" s="60"/>
      <c r="I18" s="59"/>
      <c r="J18" s="60"/>
    </row>
    <row r="19" spans="1:10" ht="30" customHeight="1">
      <c r="A19" s="59"/>
      <c r="B19" s="60"/>
      <c r="C19" s="59"/>
      <c r="D19" s="60"/>
      <c r="E19" s="59"/>
      <c r="F19" s="60"/>
      <c r="G19" s="59"/>
      <c r="H19" s="60"/>
      <c r="I19" s="59"/>
      <c r="J19" s="60"/>
    </row>
    <row r="20" spans="1:10" ht="30" customHeight="1">
      <c r="A20" s="59"/>
      <c r="B20" s="60"/>
      <c r="C20" s="59"/>
      <c r="D20" s="60"/>
      <c r="E20" s="59"/>
      <c r="F20" s="60"/>
      <c r="G20" s="59"/>
      <c r="H20" s="60"/>
      <c r="I20" s="59"/>
      <c r="J20" s="60"/>
    </row>
    <row r="21" spans="1:10" ht="30" customHeight="1">
      <c r="A21" s="59"/>
      <c r="B21" s="60"/>
      <c r="C21" s="59"/>
      <c r="D21" s="60"/>
      <c r="E21" s="59"/>
      <c r="F21" s="60"/>
      <c r="G21" s="59"/>
      <c r="H21" s="60"/>
      <c r="I21" s="59"/>
      <c r="J21" s="60"/>
    </row>
    <row r="22" spans="1:10" ht="24.75" customHeight="1" thickBot="1">
      <c r="A22" s="49">
        <f>SUM(A6:A21)</f>
        <v>121180</v>
      </c>
      <c r="B22" s="50" t="s">
        <v>70</v>
      </c>
      <c r="C22" s="49">
        <f>SUM(C6:C21)</f>
        <v>125100</v>
      </c>
      <c r="D22" s="51" t="s">
        <v>71</v>
      </c>
      <c r="E22" s="49">
        <f>SUM(E6:E21)</f>
        <v>421800</v>
      </c>
      <c r="F22" s="51" t="s">
        <v>72</v>
      </c>
      <c r="G22" s="49">
        <f>SUM(G6:G21)</f>
        <v>252400</v>
      </c>
      <c r="H22" s="51" t="s">
        <v>73</v>
      </c>
      <c r="I22" s="49">
        <f>SUM(I6:I21)</f>
        <v>300000</v>
      </c>
      <c r="J22" s="51" t="s">
        <v>108</v>
      </c>
    </row>
    <row r="23" ht="15" customHeight="1" thickTop="1"/>
    <row r="24" spans="1:2" ht="15" customHeight="1">
      <c r="A24" s="47">
        <f>A22+C22+E22+G22</f>
        <v>920480</v>
      </c>
      <c r="B24" t="s">
        <v>69</v>
      </c>
    </row>
    <row r="25" spans="1:2" ht="15" customHeight="1">
      <c r="A25" s="47">
        <f>I22</f>
        <v>300000</v>
      </c>
      <c r="B25" t="s">
        <v>107</v>
      </c>
    </row>
  </sheetData>
  <sheetProtection/>
  <mergeCells count="20">
    <mergeCell ref="H4:H5"/>
    <mergeCell ref="I4:I5"/>
    <mergeCell ref="J4:J5"/>
    <mergeCell ref="A4:A5"/>
    <mergeCell ref="B4:B5"/>
    <mergeCell ref="C4:C5"/>
    <mergeCell ref="D4:D5"/>
    <mergeCell ref="E4:E5"/>
    <mergeCell ref="G4:G5"/>
    <mergeCell ref="F4:F5"/>
    <mergeCell ref="A2:B2"/>
    <mergeCell ref="C2:D2"/>
    <mergeCell ref="E2:F2"/>
    <mergeCell ref="G2:H2"/>
    <mergeCell ref="I2:J2"/>
    <mergeCell ref="A3:B3"/>
    <mergeCell ref="C3:D3"/>
    <mergeCell ref="E3:F3"/>
    <mergeCell ref="G3:H3"/>
    <mergeCell ref="I3:J3"/>
  </mergeCells>
  <printOptions/>
  <pageMargins left="0.7086614173228347" right="0.3" top="0.7480314960629921" bottom="0.41" header="0.31496062992125984" footer="0.31496062992125984"/>
  <pageSetup horizontalDpi="600" verticalDpi="600" orientation="landscape" paperSize="9" scale="76" r:id="rId3"/>
  <legacy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M34"/>
  <sheetViews>
    <sheetView view="pageBreakPreview" zoomScaleSheetLayoutView="100" zoomScalePageLayoutView="0" workbookViewId="0" topLeftCell="A1">
      <selection activeCell="C11" sqref="C11"/>
    </sheetView>
  </sheetViews>
  <sheetFormatPr defaultColWidth="9.00390625" defaultRowHeight="13.5"/>
  <cols>
    <col min="1" max="1" width="4.875" style="0" customWidth="1"/>
    <col min="2" max="2" width="17.375" style="0" customWidth="1"/>
    <col min="3" max="3" width="11.00390625" style="0" customWidth="1"/>
    <col min="4" max="4" width="11.00390625" style="0" hidden="1" customWidth="1"/>
    <col min="5" max="5" width="11.00390625" style="0" customWidth="1"/>
    <col min="6" max="6" width="11.00390625" style="0" hidden="1" customWidth="1"/>
    <col min="7" max="7" width="11.25390625" style="0" customWidth="1"/>
    <col min="8" max="10" width="11.25390625" style="0" hidden="1" customWidth="1"/>
    <col min="11" max="11" width="15.75390625" style="0" customWidth="1"/>
    <col min="12" max="12" width="17.50390625" style="0" customWidth="1"/>
  </cols>
  <sheetData>
    <row r="1" ht="19.5" customHeight="1">
      <c r="A1" t="s">
        <v>80</v>
      </c>
    </row>
    <row r="2" spans="1:12" s="46" customFormat="1" ht="60" customHeight="1">
      <c r="A2" s="121" t="s">
        <v>74</v>
      </c>
      <c r="B2" s="121" t="s">
        <v>78</v>
      </c>
      <c r="C2" s="68" t="s">
        <v>82</v>
      </c>
      <c r="D2" s="68" t="s">
        <v>84</v>
      </c>
      <c r="E2" s="68" t="s">
        <v>83</v>
      </c>
      <c r="F2" s="68" t="s">
        <v>85</v>
      </c>
      <c r="G2" s="68" t="s">
        <v>81</v>
      </c>
      <c r="H2" s="68" t="s">
        <v>86</v>
      </c>
      <c r="I2" s="68" t="s">
        <v>89</v>
      </c>
      <c r="J2" s="68" t="s">
        <v>91</v>
      </c>
      <c r="K2" s="68" t="s">
        <v>104</v>
      </c>
      <c r="L2" s="68" t="s">
        <v>75</v>
      </c>
    </row>
    <row r="3" spans="1:12" s="46" customFormat="1" ht="21.75" customHeight="1">
      <c r="A3" s="122"/>
      <c r="B3" s="122"/>
      <c r="C3" s="67" t="s">
        <v>43</v>
      </c>
      <c r="D3" s="67" t="s">
        <v>44</v>
      </c>
      <c r="E3" s="67" t="s">
        <v>45</v>
      </c>
      <c r="F3" s="67" t="s">
        <v>66</v>
      </c>
      <c r="G3" s="67" t="s">
        <v>88</v>
      </c>
      <c r="H3" s="67" t="s">
        <v>87</v>
      </c>
      <c r="I3" s="67" t="s">
        <v>90</v>
      </c>
      <c r="J3" s="67" t="s">
        <v>92</v>
      </c>
      <c r="K3" s="67" t="s">
        <v>103</v>
      </c>
      <c r="L3" s="67" t="s">
        <v>105</v>
      </c>
    </row>
    <row r="4" spans="1:12" ht="19.5" customHeight="1">
      <c r="A4" s="44">
        <v>1</v>
      </c>
      <c r="B4" s="72" t="str">
        <f>２ページ!A5</f>
        <v>栄村　太郎</v>
      </c>
      <c r="C4" s="62">
        <v>9423</v>
      </c>
      <c r="D4" s="66">
        <f>_xlfn.IFERROR(C4*21,0)</f>
        <v>197883</v>
      </c>
      <c r="E4" s="62">
        <v>2922</v>
      </c>
      <c r="F4" s="66">
        <f>_xlfn.IFERROR(E4*8,0)</f>
        <v>23376</v>
      </c>
      <c r="G4" s="63">
        <f>C4+E4</f>
        <v>12345</v>
      </c>
      <c r="H4" s="63">
        <f>D4+F4</f>
        <v>221259</v>
      </c>
      <c r="I4" s="63">
        <f>ROUNDDOWN(H4/2,0)</f>
        <v>110629</v>
      </c>
      <c r="J4" s="63">
        <f>H4-I4</f>
        <v>110630</v>
      </c>
      <c r="K4" s="73">
        <f>ROUND(G4/$G$33,6)*100</f>
        <v>9.3591</v>
      </c>
      <c r="L4" s="63">
        <f aca="true" t="shared" si="0" ref="L4:L32">ROUND(_xlfn.IFERROR($L$34*(K4/100),0),0)</f>
        <v>86149</v>
      </c>
    </row>
    <row r="5" spans="1:12" ht="19.5" customHeight="1">
      <c r="A5" s="44">
        <v>2</v>
      </c>
      <c r="B5" s="72" t="str">
        <f>２ページ!A6</f>
        <v>山田　八郎</v>
      </c>
      <c r="C5" s="62">
        <v>5640</v>
      </c>
      <c r="D5" s="66">
        <f aca="true" t="shared" si="1" ref="D5:D21">_xlfn.IFERROR(C5*21,0)</f>
        <v>118440</v>
      </c>
      <c r="E5" s="62"/>
      <c r="F5" s="66">
        <f aca="true" t="shared" si="2" ref="F5:F32">_xlfn.IFERROR(E5*8,0)</f>
        <v>0</v>
      </c>
      <c r="G5" s="63">
        <f aca="true" t="shared" si="3" ref="G5:G32">C5+E5</f>
        <v>5640</v>
      </c>
      <c r="H5" s="63">
        <f aca="true" t="shared" si="4" ref="H5:H32">D5+F5</f>
        <v>118440</v>
      </c>
      <c r="I5" s="63">
        <f aca="true" t="shared" si="5" ref="I5:I32">ROUNDDOWN(H5/2,0)</f>
        <v>59220</v>
      </c>
      <c r="J5" s="63">
        <f aca="true" t="shared" si="6" ref="J5:J32">H5-I5</f>
        <v>59220</v>
      </c>
      <c r="K5" s="73">
        <f aca="true" t="shared" si="7" ref="K5:K32">ROUND(G5/$G$33,6)*100</f>
        <v>4.275799999999999</v>
      </c>
      <c r="L5" s="63">
        <f t="shared" si="0"/>
        <v>39358</v>
      </c>
    </row>
    <row r="6" spans="1:12" ht="19.5" customHeight="1">
      <c r="A6" s="44">
        <v>3</v>
      </c>
      <c r="B6" s="72" t="str">
        <f>２ページ!A7</f>
        <v>栄村　次郎</v>
      </c>
      <c r="C6" s="62">
        <v>3255</v>
      </c>
      <c r="D6" s="66">
        <f t="shared" si="1"/>
        <v>68355</v>
      </c>
      <c r="E6" s="62"/>
      <c r="F6" s="66">
        <f t="shared" si="2"/>
        <v>0</v>
      </c>
      <c r="G6" s="63">
        <f t="shared" si="3"/>
        <v>3255</v>
      </c>
      <c r="H6" s="63">
        <f t="shared" si="4"/>
        <v>68355</v>
      </c>
      <c r="I6" s="63">
        <f t="shared" si="5"/>
        <v>34177</v>
      </c>
      <c r="J6" s="63">
        <f t="shared" si="6"/>
        <v>34178</v>
      </c>
      <c r="K6" s="73">
        <f t="shared" si="7"/>
        <v>2.4677000000000002</v>
      </c>
      <c r="L6" s="63">
        <f t="shared" si="0"/>
        <v>22715</v>
      </c>
    </row>
    <row r="7" spans="1:12" ht="19.5" customHeight="1">
      <c r="A7" s="44">
        <v>4</v>
      </c>
      <c r="B7" s="72" t="str">
        <f>２ページ!A8</f>
        <v>栄村　三郎</v>
      </c>
      <c r="C7" s="62">
        <v>15428</v>
      </c>
      <c r="D7" s="66">
        <f t="shared" si="1"/>
        <v>323988</v>
      </c>
      <c r="E7" s="62">
        <v>7159</v>
      </c>
      <c r="F7" s="66">
        <f t="shared" si="2"/>
        <v>57272</v>
      </c>
      <c r="G7" s="63">
        <f t="shared" si="3"/>
        <v>22587</v>
      </c>
      <c r="H7" s="63">
        <f t="shared" si="4"/>
        <v>381260</v>
      </c>
      <c r="I7" s="63">
        <f t="shared" si="5"/>
        <v>190630</v>
      </c>
      <c r="J7" s="63">
        <f t="shared" si="6"/>
        <v>190630</v>
      </c>
      <c r="K7" s="73">
        <f t="shared" si="7"/>
        <v>17.1238</v>
      </c>
      <c r="L7" s="63">
        <f t="shared" si="0"/>
        <v>157621</v>
      </c>
    </row>
    <row r="8" spans="1:12" ht="19.5" customHeight="1">
      <c r="A8" s="44">
        <v>5</v>
      </c>
      <c r="B8" s="72" t="str">
        <f>２ページ!A9</f>
        <v>山田　三太郎</v>
      </c>
      <c r="C8" s="62">
        <v>7650</v>
      </c>
      <c r="D8" s="66">
        <f t="shared" si="1"/>
        <v>160650</v>
      </c>
      <c r="E8" s="62">
        <v>2204</v>
      </c>
      <c r="F8" s="66">
        <f t="shared" si="2"/>
        <v>17632</v>
      </c>
      <c r="G8" s="63">
        <f t="shared" si="3"/>
        <v>9854</v>
      </c>
      <c r="H8" s="63">
        <f t="shared" si="4"/>
        <v>178282</v>
      </c>
      <c r="I8" s="63">
        <f t="shared" si="5"/>
        <v>89141</v>
      </c>
      <c r="J8" s="63">
        <f t="shared" si="6"/>
        <v>89141</v>
      </c>
      <c r="K8" s="73">
        <f t="shared" si="7"/>
        <v>7.470599999999999</v>
      </c>
      <c r="L8" s="63">
        <f t="shared" si="0"/>
        <v>68765</v>
      </c>
    </row>
    <row r="9" spans="1:12" ht="19.5" customHeight="1">
      <c r="A9" s="44">
        <v>6</v>
      </c>
      <c r="B9" s="72" t="str">
        <f>２ページ!A10</f>
        <v>藤木　六郎</v>
      </c>
      <c r="C9" s="62">
        <v>6623</v>
      </c>
      <c r="D9" s="66">
        <f t="shared" si="1"/>
        <v>139083</v>
      </c>
      <c r="E9" s="62"/>
      <c r="F9" s="66">
        <f t="shared" si="2"/>
        <v>0</v>
      </c>
      <c r="G9" s="63">
        <f t="shared" si="3"/>
        <v>6623</v>
      </c>
      <c r="H9" s="63">
        <f t="shared" si="4"/>
        <v>139083</v>
      </c>
      <c r="I9" s="63">
        <f t="shared" si="5"/>
        <v>69541</v>
      </c>
      <c r="J9" s="63">
        <f t="shared" si="6"/>
        <v>69542</v>
      </c>
      <c r="K9" s="73">
        <f t="shared" si="7"/>
        <v>5.0211</v>
      </c>
      <c r="L9" s="63">
        <f t="shared" si="0"/>
        <v>46218</v>
      </c>
    </row>
    <row r="10" spans="1:12" ht="19.5" customHeight="1">
      <c r="A10" s="44">
        <v>7</v>
      </c>
      <c r="B10" s="72" t="str">
        <f>２ページ!A11</f>
        <v>福原　一郎</v>
      </c>
      <c r="C10" s="62">
        <v>7542</v>
      </c>
      <c r="D10" s="66">
        <f t="shared" si="1"/>
        <v>158382</v>
      </c>
      <c r="E10" s="62"/>
      <c r="F10" s="66">
        <f t="shared" si="2"/>
        <v>0</v>
      </c>
      <c r="G10" s="63">
        <f t="shared" si="3"/>
        <v>7542</v>
      </c>
      <c r="H10" s="63">
        <f t="shared" si="4"/>
        <v>158382</v>
      </c>
      <c r="I10" s="63">
        <f t="shared" si="5"/>
        <v>79191</v>
      </c>
      <c r="J10" s="63">
        <f t="shared" si="6"/>
        <v>79191</v>
      </c>
      <c r="K10" s="73">
        <f t="shared" si="7"/>
        <v>5.7177999999999995</v>
      </c>
      <c r="L10" s="63">
        <f t="shared" si="0"/>
        <v>52631</v>
      </c>
    </row>
    <row r="11" spans="1:12" ht="19.5" customHeight="1">
      <c r="A11" s="44">
        <v>8</v>
      </c>
      <c r="B11" s="72" t="str">
        <f>２ページ!A12</f>
        <v>斉藤　政太郎</v>
      </c>
      <c r="C11" s="62">
        <v>2233</v>
      </c>
      <c r="D11" s="66">
        <f t="shared" si="1"/>
        <v>46893</v>
      </c>
      <c r="E11" s="62"/>
      <c r="F11" s="66">
        <f t="shared" si="2"/>
        <v>0</v>
      </c>
      <c r="G11" s="63">
        <f t="shared" si="3"/>
        <v>2233</v>
      </c>
      <c r="H11" s="63">
        <f t="shared" si="4"/>
        <v>46893</v>
      </c>
      <c r="I11" s="63">
        <f t="shared" si="5"/>
        <v>23446</v>
      </c>
      <c r="J11" s="63">
        <f t="shared" si="6"/>
        <v>23447</v>
      </c>
      <c r="K11" s="73">
        <f t="shared" si="7"/>
        <v>1.6928999999999998</v>
      </c>
      <c r="L11" s="63">
        <f t="shared" si="0"/>
        <v>15583</v>
      </c>
    </row>
    <row r="12" spans="1:12" ht="19.5" customHeight="1">
      <c r="A12" s="44">
        <v>9</v>
      </c>
      <c r="B12" s="72" t="str">
        <f>２ページ!A13</f>
        <v>月岡　万太郎</v>
      </c>
      <c r="C12" s="62">
        <v>1245</v>
      </c>
      <c r="D12" s="66">
        <f t="shared" si="1"/>
        <v>26145</v>
      </c>
      <c r="E12" s="62"/>
      <c r="F12" s="66">
        <f t="shared" si="2"/>
        <v>0</v>
      </c>
      <c r="G12" s="63">
        <f t="shared" si="3"/>
        <v>1245</v>
      </c>
      <c r="H12" s="63">
        <f t="shared" si="4"/>
        <v>26145</v>
      </c>
      <c r="I12" s="63">
        <f t="shared" si="5"/>
        <v>13072</v>
      </c>
      <c r="J12" s="63">
        <f t="shared" si="6"/>
        <v>13073</v>
      </c>
      <c r="K12" s="73">
        <f t="shared" si="7"/>
        <v>0.9439</v>
      </c>
      <c r="L12" s="63">
        <f t="shared" si="0"/>
        <v>8688</v>
      </c>
    </row>
    <row r="13" spans="1:12" ht="19.5" customHeight="1">
      <c r="A13" s="44">
        <v>10</v>
      </c>
      <c r="B13" s="72" t="str">
        <f>２ページ!A14</f>
        <v>小林　五郎</v>
      </c>
      <c r="C13" s="62">
        <v>4852</v>
      </c>
      <c r="D13" s="66">
        <f t="shared" si="1"/>
        <v>101892</v>
      </c>
      <c r="E13" s="62">
        <v>2903</v>
      </c>
      <c r="F13" s="66">
        <f t="shared" si="2"/>
        <v>23224</v>
      </c>
      <c r="G13" s="63">
        <f t="shared" si="3"/>
        <v>7755</v>
      </c>
      <c r="H13" s="63">
        <f t="shared" si="4"/>
        <v>125116</v>
      </c>
      <c r="I13" s="63">
        <f t="shared" si="5"/>
        <v>62558</v>
      </c>
      <c r="J13" s="63">
        <f t="shared" si="6"/>
        <v>62558</v>
      </c>
      <c r="K13" s="73">
        <f t="shared" si="7"/>
        <v>5.8793</v>
      </c>
      <c r="L13" s="63">
        <f t="shared" si="0"/>
        <v>54118</v>
      </c>
    </row>
    <row r="14" spans="1:12" ht="19.5" customHeight="1">
      <c r="A14" s="44">
        <v>11</v>
      </c>
      <c r="B14" s="72" t="str">
        <f>２ページ!A15</f>
        <v>島田　弥太郎</v>
      </c>
      <c r="C14" s="62">
        <v>4486</v>
      </c>
      <c r="D14" s="66">
        <f t="shared" si="1"/>
        <v>94206</v>
      </c>
      <c r="E14" s="62"/>
      <c r="F14" s="66">
        <f t="shared" si="2"/>
        <v>0</v>
      </c>
      <c r="G14" s="63">
        <f t="shared" si="3"/>
        <v>4486</v>
      </c>
      <c r="H14" s="63">
        <f t="shared" si="4"/>
        <v>94206</v>
      </c>
      <c r="I14" s="63">
        <f t="shared" si="5"/>
        <v>47103</v>
      </c>
      <c r="J14" s="63">
        <f t="shared" si="6"/>
        <v>47103</v>
      </c>
      <c r="K14" s="73">
        <f t="shared" si="7"/>
        <v>3.401</v>
      </c>
      <c r="L14" s="63">
        <f t="shared" si="0"/>
        <v>31306</v>
      </c>
    </row>
    <row r="15" spans="1:12" ht="19.5" customHeight="1">
      <c r="A15" s="44">
        <v>12</v>
      </c>
      <c r="B15" s="72" t="str">
        <f>２ページ!A16</f>
        <v>山岸　史郎</v>
      </c>
      <c r="C15" s="62">
        <v>13700</v>
      </c>
      <c r="D15" s="66">
        <f t="shared" si="1"/>
        <v>287700</v>
      </c>
      <c r="E15" s="62">
        <v>2174</v>
      </c>
      <c r="F15" s="66">
        <f t="shared" si="2"/>
        <v>17392</v>
      </c>
      <c r="G15" s="63">
        <f t="shared" si="3"/>
        <v>15874</v>
      </c>
      <c r="H15" s="63">
        <f t="shared" si="4"/>
        <v>305092</v>
      </c>
      <c r="I15" s="63">
        <f t="shared" si="5"/>
        <v>152546</v>
      </c>
      <c r="J15" s="63">
        <f t="shared" si="6"/>
        <v>152546</v>
      </c>
      <c r="K15" s="73">
        <f t="shared" si="7"/>
        <v>12.0345</v>
      </c>
      <c r="L15" s="63">
        <f t="shared" si="0"/>
        <v>110775</v>
      </c>
    </row>
    <row r="16" spans="1:12" ht="19.5" customHeight="1">
      <c r="A16" s="44">
        <v>13</v>
      </c>
      <c r="B16" s="72" t="str">
        <f>２ページ!A17</f>
        <v>高橋　甚太郎</v>
      </c>
      <c r="C16" s="62">
        <v>3500</v>
      </c>
      <c r="D16" s="66">
        <f t="shared" si="1"/>
        <v>73500</v>
      </c>
      <c r="E16" s="62"/>
      <c r="F16" s="66">
        <f t="shared" si="2"/>
        <v>0</v>
      </c>
      <c r="G16" s="63">
        <f t="shared" si="3"/>
        <v>3500</v>
      </c>
      <c r="H16" s="63">
        <f t="shared" si="4"/>
        <v>73500</v>
      </c>
      <c r="I16" s="63">
        <f t="shared" si="5"/>
        <v>36750</v>
      </c>
      <c r="J16" s="63">
        <f t="shared" si="6"/>
        <v>36750</v>
      </c>
      <c r="K16" s="73">
        <f t="shared" si="7"/>
        <v>2.6534</v>
      </c>
      <c r="L16" s="63">
        <f t="shared" si="0"/>
        <v>24424</v>
      </c>
    </row>
    <row r="17" spans="1:12" ht="19.5" customHeight="1">
      <c r="A17" s="44">
        <v>14</v>
      </c>
      <c r="B17" s="72" t="str">
        <f>２ページ!A18</f>
        <v>関谷　大五郎</v>
      </c>
      <c r="C17" s="62">
        <v>4256</v>
      </c>
      <c r="D17" s="66">
        <f t="shared" si="1"/>
        <v>89376</v>
      </c>
      <c r="E17" s="62"/>
      <c r="F17" s="66">
        <f t="shared" si="2"/>
        <v>0</v>
      </c>
      <c r="G17" s="63">
        <f t="shared" si="3"/>
        <v>4256</v>
      </c>
      <c r="H17" s="63">
        <f t="shared" si="4"/>
        <v>89376</v>
      </c>
      <c r="I17" s="63">
        <f t="shared" si="5"/>
        <v>44688</v>
      </c>
      <c r="J17" s="63">
        <f t="shared" si="6"/>
        <v>44688</v>
      </c>
      <c r="K17" s="73">
        <f t="shared" si="7"/>
        <v>3.2266000000000004</v>
      </c>
      <c r="L17" s="63">
        <f t="shared" si="0"/>
        <v>29700</v>
      </c>
    </row>
    <row r="18" spans="1:12" ht="19.5" customHeight="1">
      <c r="A18" s="44">
        <v>15</v>
      </c>
      <c r="B18" s="72" t="str">
        <f>２ページ!A19</f>
        <v>桑原　大十郎</v>
      </c>
      <c r="C18" s="62">
        <v>1122</v>
      </c>
      <c r="D18" s="66">
        <f t="shared" si="1"/>
        <v>23562</v>
      </c>
      <c r="E18" s="62"/>
      <c r="F18" s="66">
        <f t="shared" si="2"/>
        <v>0</v>
      </c>
      <c r="G18" s="63">
        <f t="shared" si="3"/>
        <v>1122</v>
      </c>
      <c r="H18" s="63">
        <f t="shared" si="4"/>
        <v>23562</v>
      </c>
      <c r="I18" s="63">
        <f t="shared" si="5"/>
        <v>11781</v>
      </c>
      <c r="J18" s="63">
        <f t="shared" si="6"/>
        <v>11781</v>
      </c>
      <c r="K18" s="73">
        <f t="shared" si="7"/>
        <v>0.8506</v>
      </c>
      <c r="L18" s="63">
        <f t="shared" si="0"/>
        <v>7830</v>
      </c>
    </row>
    <row r="19" spans="1:12" ht="19.5" customHeight="1">
      <c r="A19" s="44">
        <v>16</v>
      </c>
      <c r="B19" s="72" t="str">
        <f>２ページ!A20</f>
        <v>山本　勘太郎</v>
      </c>
      <c r="C19" s="62">
        <v>980</v>
      </c>
      <c r="D19" s="66">
        <f t="shared" si="1"/>
        <v>20580</v>
      </c>
      <c r="E19" s="62"/>
      <c r="F19" s="66">
        <f t="shared" si="2"/>
        <v>0</v>
      </c>
      <c r="G19" s="63">
        <f t="shared" si="3"/>
        <v>980</v>
      </c>
      <c r="H19" s="63">
        <f t="shared" si="4"/>
        <v>20580</v>
      </c>
      <c r="I19" s="63">
        <f t="shared" si="5"/>
        <v>10290</v>
      </c>
      <c r="J19" s="63">
        <f t="shared" si="6"/>
        <v>10290</v>
      </c>
      <c r="K19" s="73">
        <f t="shared" si="7"/>
        <v>0.743</v>
      </c>
      <c r="L19" s="63">
        <f t="shared" si="0"/>
        <v>6839</v>
      </c>
    </row>
    <row r="20" spans="1:13" ht="19.5" customHeight="1">
      <c r="A20" s="44">
        <v>17</v>
      </c>
      <c r="B20" s="72" t="str">
        <f>２ページ!A21</f>
        <v>滝澤　凛太朗</v>
      </c>
      <c r="C20" s="62">
        <v>15980</v>
      </c>
      <c r="D20" s="66">
        <f t="shared" si="1"/>
        <v>335580</v>
      </c>
      <c r="E20" s="62">
        <v>2662</v>
      </c>
      <c r="F20" s="66">
        <f t="shared" si="2"/>
        <v>21296</v>
      </c>
      <c r="G20" s="63">
        <f t="shared" si="3"/>
        <v>18642</v>
      </c>
      <c r="H20" s="63">
        <f t="shared" si="4"/>
        <v>356876</v>
      </c>
      <c r="I20" s="63">
        <f t="shared" si="5"/>
        <v>178438</v>
      </c>
      <c r="J20" s="63">
        <f t="shared" si="6"/>
        <v>178438</v>
      </c>
      <c r="K20" s="73">
        <f t="shared" si="7"/>
        <v>14.133000000000001</v>
      </c>
      <c r="L20" s="63">
        <f t="shared" si="0"/>
        <v>130091</v>
      </c>
      <c r="M20" s="46"/>
    </row>
    <row r="21" spans="1:12" ht="19.5" customHeight="1">
      <c r="A21" s="44">
        <v>18</v>
      </c>
      <c r="B21" s="72" t="str">
        <f>２ページ!A22</f>
        <v>広瀬　壮一郎</v>
      </c>
      <c r="C21" s="62">
        <v>3965</v>
      </c>
      <c r="D21" s="66">
        <f t="shared" si="1"/>
        <v>83265</v>
      </c>
      <c r="E21" s="62"/>
      <c r="F21" s="66">
        <f t="shared" si="2"/>
        <v>0</v>
      </c>
      <c r="G21" s="63">
        <f t="shared" si="3"/>
        <v>3965</v>
      </c>
      <c r="H21" s="63">
        <f t="shared" si="4"/>
        <v>83265</v>
      </c>
      <c r="I21" s="63">
        <f t="shared" si="5"/>
        <v>41632</v>
      </c>
      <c r="J21" s="63">
        <f t="shared" si="6"/>
        <v>41633</v>
      </c>
      <c r="K21" s="73">
        <f t="shared" si="7"/>
        <v>3.006</v>
      </c>
      <c r="L21" s="63">
        <f t="shared" si="0"/>
        <v>27670</v>
      </c>
    </row>
    <row r="22" spans="1:12" ht="19.5" customHeight="1">
      <c r="A22" s="44">
        <v>19</v>
      </c>
      <c r="B22" s="72">
        <f>_xlfn.IFERROR(２ページ!A23,)</f>
        <v>0</v>
      </c>
      <c r="C22" s="62"/>
      <c r="D22" s="66">
        <f aca="true" t="shared" si="8" ref="D22:D32">_xlfn.IFERROR(C22*21,0)</f>
        <v>0</v>
      </c>
      <c r="E22" s="62"/>
      <c r="F22" s="66">
        <f t="shared" si="2"/>
        <v>0</v>
      </c>
      <c r="G22" s="63">
        <f t="shared" si="3"/>
        <v>0</v>
      </c>
      <c r="H22" s="63">
        <f t="shared" si="4"/>
        <v>0</v>
      </c>
      <c r="I22" s="63">
        <f t="shared" si="5"/>
        <v>0</v>
      </c>
      <c r="J22" s="63">
        <f t="shared" si="6"/>
        <v>0</v>
      </c>
      <c r="K22" s="73">
        <f t="shared" si="7"/>
        <v>0</v>
      </c>
      <c r="L22" s="63">
        <f t="shared" si="0"/>
        <v>0</v>
      </c>
    </row>
    <row r="23" spans="1:12" ht="19.5" customHeight="1">
      <c r="A23" s="44">
        <v>20</v>
      </c>
      <c r="B23" s="72">
        <f>２ページ!A24</f>
        <v>0</v>
      </c>
      <c r="C23" s="62"/>
      <c r="D23" s="66">
        <f t="shared" si="8"/>
        <v>0</v>
      </c>
      <c r="E23" s="62"/>
      <c r="F23" s="66">
        <f t="shared" si="2"/>
        <v>0</v>
      </c>
      <c r="G23" s="63">
        <f t="shared" si="3"/>
        <v>0</v>
      </c>
      <c r="H23" s="63">
        <f t="shared" si="4"/>
        <v>0</v>
      </c>
      <c r="I23" s="63">
        <f t="shared" si="5"/>
        <v>0</v>
      </c>
      <c r="J23" s="63">
        <f t="shared" si="6"/>
        <v>0</v>
      </c>
      <c r="K23" s="73">
        <f t="shared" si="7"/>
        <v>0</v>
      </c>
      <c r="L23" s="63">
        <f t="shared" si="0"/>
        <v>0</v>
      </c>
    </row>
    <row r="24" spans="1:12" ht="19.5" customHeight="1">
      <c r="A24" s="44">
        <v>21</v>
      </c>
      <c r="B24" s="72">
        <f>２ページ!A25</f>
        <v>0</v>
      </c>
      <c r="C24" s="62"/>
      <c r="D24" s="66">
        <f t="shared" si="8"/>
        <v>0</v>
      </c>
      <c r="E24" s="62"/>
      <c r="F24" s="66">
        <f t="shared" si="2"/>
        <v>0</v>
      </c>
      <c r="G24" s="63">
        <f t="shared" si="3"/>
        <v>0</v>
      </c>
      <c r="H24" s="63">
        <f t="shared" si="4"/>
        <v>0</v>
      </c>
      <c r="I24" s="63">
        <f t="shared" si="5"/>
        <v>0</v>
      </c>
      <c r="J24" s="63">
        <f t="shared" si="6"/>
        <v>0</v>
      </c>
      <c r="K24" s="73">
        <f t="shared" si="7"/>
        <v>0</v>
      </c>
      <c r="L24" s="63">
        <f t="shared" si="0"/>
        <v>0</v>
      </c>
    </row>
    <row r="25" spans="1:12" ht="19.5" customHeight="1">
      <c r="A25" s="44">
        <v>22</v>
      </c>
      <c r="B25" s="72">
        <f>２ページ!A26</f>
        <v>0</v>
      </c>
      <c r="C25" s="62"/>
      <c r="D25" s="66">
        <f t="shared" si="8"/>
        <v>0</v>
      </c>
      <c r="E25" s="62"/>
      <c r="F25" s="66">
        <f t="shared" si="2"/>
        <v>0</v>
      </c>
      <c r="G25" s="63">
        <f t="shared" si="3"/>
        <v>0</v>
      </c>
      <c r="H25" s="63">
        <f t="shared" si="4"/>
        <v>0</v>
      </c>
      <c r="I25" s="63">
        <f t="shared" si="5"/>
        <v>0</v>
      </c>
      <c r="J25" s="63">
        <f t="shared" si="6"/>
        <v>0</v>
      </c>
      <c r="K25" s="73">
        <f t="shared" si="7"/>
        <v>0</v>
      </c>
      <c r="L25" s="63">
        <f t="shared" si="0"/>
        <v>0</v>
      </c>
    </row>
    <row r="26" spans="1:12" ht="19.5" customHeight="1">
      <c r="A26" s="44">
        <v>23</v>
      </c>
      <c r="B26" s="72">
        <f>２ページ!A27</f>
        <v>0</v>
      </c>
      <c r="C26" s="62"/>
      <c r="D26" s="66">
        <f t="shared" si="8"/>
        <v>0</v>
      </c>
      <c r="E26" s="62"/>
      <c r="F26" s="66">
        <f t="shared" si="2"/>
        <v>0</v>
      </c>
      <c r="G26" s="63">
        <f t="shared" si="3"/>
        <v>0</v>
      </c>
      <c r="H26" s="63">
        <f t="shared" si="4"/>
        <v>0</v>
      </c>
      <c r="I26" s="63">
        <f t="shared" si="5"/>
        <v>0</v>
      </c>
      <c r="J26" s="63">
        <f t="shared" si="6"/>
        <v>0</v>
      </c>
      <c r="K26" s="73">
        <f t="shared" si="7"/>
        <v>0</v>
      </c>
      <c r="L26" s="63">
        <f t="shared" si="0"/>
        <v>0</v>
      </c>
    </row>
    <row r="27" spans="1:12" ht="19.5" customHeight="1">
      <c r="A27" s="44">
        <v>24</v>
      </c>
      <c r="B27" s="72">
        <f>２ページ!A28</f>
        <v>0</v>
      </c>
      <c r="C27" s="62"/>
      <c r="D27" s="66">
        <f t="shared" si="8"/>
        <v>0</v>
      </c>
      <c r="E27" s="62"/>
      <c r="F27" s="66">
        <f t="shared" si="2"/>
        <v>0</v>
      </c>
      <c r="G27" s="63">
        <f t="shared" si="3"/>
        <v>0</v>
      </c>
      <c r="H27" s="63">
        <f t="shared" si="4"/>
        <v>0</v>
      </c>
      <c r="I27" s="63">
        <f t="shared" si="5"/>
        <v>0</v>
      </c>
      <c r="J27" s="63">
        <f t="shared" si="6"/>
        <v>0</v>
      </c>
      <c r="K27" s="73">
        <f t="shared" si="7"/>
        <v>0</v>
      </c>
      <c r="L27" s="63">
        <f t="shared" si="0"/>
        <v>0</v>
      </c>
    </row>
    <row r="28" spans="1:12" ht="19.5" customHeight="1">
      <c r="A28" s="44">
        <v>25</v>
      </c>
      <c r="B28" s="72">
        <f>２ページ!A29</f>
        <v>0</v>
      </c>
      <c r="C28" s="62"/>
      <c r="D28" s="66">
        <f t="shared" si="8"/>
        <v>0</v>
      </c>
      <c r="E28" s="62"/>
      <c r="F28" s="66">
        <f t="shared" si="2"/>
        <v>0</v>
      </c>
      <c r="G28" s="63">
        <f t="shared" si="3"/>
        <v>0</v>
      </c>
      <c r="H28" s="63">
        <f t="shared" si="4"/>
        <v>0</v>
      </c>
      <c r="I28" s="63">
        <f t="shared" si="5"/>
        <v>0</v>
      </c>
      <c r="J28" s="63">
        <f t="shared" si="6"/>
        <v>0</v>
      </c>
      <c r="K28" s="73">
        <f t="shared" si="7"/>
        <v>0</v>
      </c>
      <c r="L28" s="63">
        <f t="shared" si="0"/>
        <v>0</v>
      </c>
    </row>
    <row r="29" spans="1:12" ht="19.5" customHeight="1">
      <c r="A29" s="44">
        <v>26</v>
      </c>
      <c r="B29" s="72">
        <f>２ページ!A30</f>
        <v>0</v>
      </c>
      <c r="C29" s="62"/>
      <c r="D29" s="66">
        <f t="shared" si="8"/>
        <v>0</v>
      </c>
      <c r="E29" s="62"/>
      <c r="F29" s="66">
        <f t="shared" si="2"/>
        <v>0</v>
      </c>
      <c r="G29" s="63">
        <f t="shared" si="3"/>
        <v>0</v>
      </c>
      <c r="H29" s="63">
        <f t="shared" si="4"/>
        <v>0</v>
      </c>
      <c r="I29" s="63">
        <f t="shared" si="5"/>
        <v>0</v>
      </c>
      <c r="J29" s="63">
        <f t="shared" si="6"/>
        <v>0</v>
      </c>
      <c r="K29" s="73">
        <f t="shared" si="7"/>
        <v>0</v>
      </c>
      <c r="L29" s="63">
        <f t="shared" si="0"/>
        <v>0</v>
      </c>
    </row>
    <row r="30" spans="1:12" ht="19.5" customHeight="1">
      <c r="A30" s="44">
        <v>27</v>
      </c>
      <c r="B30" s="72">
        <f>２ページ!A31</f>
        <v>0</v>
      </c>
      <c r="C30" s="62"/>
      <c r="D30" s="66">
        <f t="shared" si="8"/>
        <v>0</v>
      </c>
      <c r="E30" s="62"/>
      <c r="F30" s="66">
        <f t="shared" si="2"/>
        <v>0</v>
      </c>
      <c r="G30" s="63">
        <f t="shared" si="3"/>
        <v>0</v>
      </c>
      <c r="H30" s="63">
        <f t="shared" si="4"/>
        <v>0</v>
      </c>
      <c r="I30" s="63">
        <f t="shared" si="5"/>
        <v>0</v>
      </c>
      <c r="J30" s="63">
        <f t="shared" si="6"/>
        <v>0</v>
      </c>
      <c r="K30" s="73">
        <f t="shared" si="7"/>
        <v>0</v>
      </c>
      <c r="L30" s="63">
        <f t="shared" si="0"/>
        <v>0</v>
      </c>
    </row>
    <row r="31" spans="1:12" ht="19.5" customHeight="1">
      <c r="A31" s="44">
        <v>28</v>
      </c>
      <c r="B31" s="72">
        <f>２ページ!A32</f>
        <v>0</v>
      </c>
      <c r="C31" s="62"/>
      <c r="D31" s="66">
        <f t="shared" si="8"/>
        <v>0</v>
      </c>
      <c r="E31" s="62"/>
      <c r="F31" s="66">
        <f t="shared" si="2"/>
        <v>0</v>
      </c>
      <c r="G31" s="63">
        <f t="shared" si="3"/>
        <v>0</v>
      </c>
      <c r="H31" s="63">
        <f t="shared" si="4"/>
        <v>0</v>
      </c>
      <c r="I31" s="63">
        <f t="shared" si="5"/>
        <v>0</v>
      </c>
      <c r="J31" s="63">
        <f t="shared" si="6"/>
        <v>0</v>
      </c>
      <c r="K31" s="73">
        <f t="shared" si="7"/>
        <v>0</v>
      </c>
      <c r="L31" s="63">
        <f t="shared" si="0"/>
        <v>0</v>
      </c>
    </row>
    <row r="32" spans="1:12" ht="19.5" customHeight="1">
      <c r="A32" s="44">
        <v>29</v>
      </c>
      <c r="B32" s="72">
        <f>２ページ!A33</f>
        <v>0</v>
      </c>
      <c r="C32" s="62"/>
      <c r="D32" s="66">
        <f t="shared" si="8"/>
        <v>0</v>
      </c>
      <c r="E32" s="62"/>
      <c r="F32" s="66">
        <f t="shared" si="2"/>
        <v>0</v>
      </c>
      <c r="G32" s="63">
        <f t="shared" si="3"/>
        <v>0</v>
      </c>
      <c r="H32" s="63">
        <f t="shared" si="4"/>
        <v>0</v>
      </c>
      <c r="I32" s="63">
        <f t="shared" si="5"/>
        <v>0</v>
      </c>
      <c r="J32" s="63">
        <f t="shared" si="6"/>
        <v>0</v>
      </c>
      <c r="K32" s="73">
        <f t="shared" si="7"/>
        <v>0</v>
      </c>
      <c r="L32" s="63">
        <f t="shared" si="0"/>
        <v>0</v>
      </c>
    </row>
    <row r="33" spans="1:12" ht="19.5" customHeight="1">
      <c r="A33" s="43" t="s">
        <v>77</v>
      </c>
      <c r="B33" s="72"/>
      <c r="C33" s="69">
        <f aca="true" t="shared" si="9" ref="C33:L33">SUM(C4:C32)</f>
        <v>111880</v>
      </c>
      <c r="D33" s="69">
        <f t="shared" si="9"/>
        <v>2349480</v>
      </c>
      <c r="E33" s="69">
        <f t="shared" si="9"/>
        <v>20024</v>
      </c>
      <c r="F33" s="69">
        <f t="shared" si="9"/>
        <v>160192</v>
      </c>
      <c r="G33" s="63">
        <f t="shared" si="9"/>
        <v>131904</v>
      </c>
      <c r="H33" s="63">
        <f t="shared" si="9"/>
        <v>2509672</v>
      </c>
      <c r="I33" s="63">
        <f t="shared" si="9"/>
        <v>1254833</v>
      </c>
      <c r="J33" s="63">
        <f t="shared" si="9"/>
        <v>1254839</v>
      </c>
      <c r="K33" s="74">
        <f t="shared" si="9"/>
        <v>100.00009999999999</v>
      </c>
      <c r="L33" s="70">
        <f t="shared" si="9"/>
        <v>920481</v>
      </c>
    </row>
    <row r="34" spans="1:13" ht="24.75" customHeight="1">
      <c r="A34" s="120"/>
      <c r="B34" s="120"/>
      <c r="C34" s="64"/>
      <c r="D34" s="64"/>
      <c r="E34" s="64"/>
      <c r="F34" s="65"/>
      <c r="K34" s="48" t="s">
        <v>76</v>
      </c>
      <c r="L34" s="71">
        <f>'３ページ（共同取組活動費入力集計表）'!A24</f>
        <v>920480</v>
      </c>
      <c r="M34" t="s">
        <v>79</v>
      </c>
    </row>
  </sheetData>
  <sheetProtection/>
  <mergeCells count="3">
    <mergeCell ref="A34:B34"/>
    <mergeCell ref="B2:B3"/>
    <mergeCell ref="A2:A3"/>
  </mergeCells>
  <printOptions/>
  <pageMargins left="0.7086614173228347" right="0.56" top="0.7480314960629921" bottom="0.37" header="0.31496062992125984" footer="0.31496062992125984"/>
  <pageSetup fitToHeight="1" fitToWidth="1"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B1" sqref="B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27"/>
      <c r="B1" s="30" t="str">
        <f>１ページ!B8</f>
        <v>令和５年</v>
      </c>
      <c r="C1" s="28" t="s">
        <v>109</v>
      </c>
      <c r="D1" s="28"/>
      <c r="E1" s="28"/>
      <c r="F1" s="28"/>
      <c r="G1" s="28"/>
      <c r="H1" s="28"/>
      <c r="I1" s="29"/>
    </row>
    <row r="2" spans="1:9" ht="13.5">
      <c r="A2" s="11"/>
      <c r="B2" s="12"/>
      <c r="C2" s="12"/>
      <c r="D2" s="12"/>
      <c r="E2" s="12"/>
      <c r="F2" s="12"/>
      <c r="G2" s="12"/>
      <c r="H2" s="12"/>
      <c r="I2" s="13"/>
    </row>
    <row r="3" spans="1:9" ht="13.5">
      <c r="A3" s="11"/>
      <c r="B3" s="22" t="str">
        <f>２ページ!A5</f>
        <v>栄村　太郎</v>
      </c>
      <c r="C3" s="12" t="s">
        <v>23</v>
      </c>
      <c r="D3" s="12"/>
      <c r="E3" s="12"/>
      <c r="F3" s="12"/>
      <c r="G3" s="12"/>
      <c r="H3" s="12"/>
      <c r="I3" s="13"/>
    </row>
    <row r="4" spans="1:9" ht="13.5">
      <c r="A4" s="11"/>
      <c r="B4" s="12"/>
      <c r="C4" s="12"/>
      <c r="D4" s="12"/>
      <c r="E4" s="12"/>
      <c r="F4" s="12"/>
      <c r="G4" s="12"/>
      <c r="H4" s="12"/>
      <c r="I4" s="13"/>
    </row>
    <row r="5" spans="1:9" ht="13.5">
      <c r="A5" s="11"/>
      <c r="B5" s="12" t="s">
        <v>24</v>
      </c>
      <c r="C5" s="15">
        <f>２ページ!B5</f>
        <v>110629</v>
      </c>
      <c r="D5" s="16" t="s">
        <v>25</v>
      </c>
      <c r="E5" s="12"/>
      <c r="F5" s="12"/>
      <c r="G5" s="12"/>
      <c r="H5" s="12"/>
      <c r="I5" s="13"/>
    </row>
    <row r="6" spans="1:9" ht="13.5">
      <c r="A6" s="11"/>
      <c r="B6" s="12"/>
      <c r="C6" s="12"/>
      <c r="D6" s="12"/>
      <c r="E6" s="12"/>
      <c r="F6" s="12"/>
      <c r="G6" s="12"/>
      <c r="H6" s="12"/>
      <c r="I6" s="13"/>
    </row>
    <row r="7" spans="1:9" ht="13.5">
      <c r="A7" s="11"/>
      <c r="B7" s="12" t="s">
        <v>26</v>
      </c>
      <c r="C7" s="15">
        <f>２ページ!C5</f>
        <v>110630</v>
      </c>
      <c r="D7" s="16" t="s">
        <v>25</v>
      </c>
      <c r="E7" s="12"/>
      <c r="F7" s="12" t="s">
        <v>27</v>
      </c>
      <c r="G7" s="15">
        <f>２ページ!D5</f>
        <v>86149</v>
      </c>
      <c r="H7" s="16" t="s">
        <v>25</v>
      </c>
      <c r="I7" s="13"/>
    </row>
    <row r="8" spans="1:9" ht="13.5">
      <c r="A8" s="11"/>
      <c r="B8" s="12"/>
      <c r="C8" s="12"/>
      <c r="D8" s="12"/>
      <c r="E8" s="12"/>
      <c r="F8" s="12"/>
      <c r="G8" s="12"/>
      <c r="H8" s="12"/>
      <c r="I8" s="13"/>
    </row>
    <row r="9" spans="1:9" ht="13.5">
      <c r="A9" s="11"/>
      <c r="B9" s="12" t="s">
        <v>29</v>
      </c>
      <c r="C9" s="15">
        <f>２ページ!E5</f>
        <v>221259</v>
      </c>
      <c r="D9" s="16" t="s">
        <v>25</v>
      </c>
      <c r="E9" s="12"/>
      <c r="F9" s="12" t="s">
        <v>28</v>
      </c>
      <c r="G9" s="15">
        <f>２ページ!F5</f>
        <v>86149</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3" t="str">
        <f>１ページ!$D$5</f>
        <v>栄村集落協定</v>
      </c>
      <c r="C13" s="123"/>
      <c r="D13" s="17"/>
      <c r="E13" s="18" t="s">
        <v>31</v>
      </c>
      <c r="F13" s="21" t="str">
        <f>１ページ!$D$6</f>
        <v>栄村　太郎</v>
      </c>
      <c r="G13" s="12" t="s">
        <v>34</v>
      </c>
      <c r="H13" s="12"/>
      <c r="I13" s="13"/>
    </row>
    <row r="14" spans="1:9" ht="13.5">
      <c r="A14" s="11"/>
      <c r="B14" s="12"/>
      <c r="C14" s="12"/>
      <c r="D14" s="12"/>
      <c r="E14" s="12"/>
      <c r="F14" s="12"/>
      <c r="G14" s="12"/>
      <c r="H14" s="12"/>
      <c r="I14" s="13"/>
    </row>
    <row r="15" spans="1:9" ht="13.5">
      <c r="A15" s="11"/>
      <c r="B15" s="12" t="s">
        <v>111</v>
      </c>
      <c r="C15" s="12"/>
      <c r="D15" s="12"/>
      <c r="E15" s="12"/>
      <c r="F15" s="12"/>
      <c r="G15" s="12"/>
      <c r="H15" s="12"/>
      <c r="I15" s="13"/>
    </row>
    <row r="16" spans="1:9" ht="13.5">
      <c r="A16" s="11"/>
      <c r="B16" s="12"/>
      <c r="C16" s="12"/>
      <c r="D16" s="12"/>
      <c r="E16" s="12"/>
      <c r="F16" s="12"/>
      <c r="G16" s="12"/>
      <c r="H16" s="12"/>
      <c r="I16" s="13"/>
    </row>
    <row r="17" spans="1:9" ht="13.5">
      <c r="A17" s="11"/>
      <c r="B17" s="124" t="s">
        <v>110</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27"/>
      <c r="B29" s="30" t="str">
        <f>１ページ!B8</f>
        <v>令和５年</v>
      </c>
      <c r="C29" s="28" t="s">
        <v>38</v>
      </c>
      <c r="D29" s="28"/>
      <c r="E29" s="28"/>
      <c r="F29" s="28"/>
      <c r="G29" s="28"/>
      <c r="H29" s="28"/>
      <c r="I29" s="29"/>
    </row>
    <row r="30" spans="1:9" ht="13.5">
      <c r="A30" s="11"/>
      <c r="B30" s="12"/>
      <c r="C30" s="12"/>
      <c r="D30" s="12"/>
      <c r="E30" s="12"/>
      <c r="F30" s="12"/>
      <c r="G30" s="12"/>
      <c r="H30" s="12"/>
      <c r="I30" s="13"/>
    </row>
    <row r="31" spans="1:9" ht="13.5">
      <c r="A31" s="11"/>
      <c r="B31" s="22" t="str">
        <f>２ページ!$A6</f>
        <v>山田　八郎</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２ページ!$B6</f>
        <v>59220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２ページ!$C6</f>
        <v>59220</v>
      </c>
      <c r="D35" s="16" t="s">
        <v>25</v>
      </c>
      <c r="E35" s="12"/>
      <c r="F35" s="12" t="s">
        <v>27</v>
      </c>
      <c r="G35" s="15">
        <f>２ページ!$D6</f>
        <v>39358</v>
      </c>
      <c r="H35" s="16" t="s">
        <v>25</v>
      </c>
      <c r="I35" s="13"/>
    </row>
    <row r="36" spans="1:9" ht="13.5">
      <c r="A36" s="11"/>
      <c r="B36" s="12"/>
      <c r="C36" s="12"/>
      <c r="D36" s="12"/>
      <c r="E36" s="12"/>
      <c r="F36" s="12"/>
      <c r="G36" s="12"/>
      <c r="H36" s="12"/>
      <c r="I36" s="13"/>
    </row>
    <row r="37" spans="1:9" ht="13.5">
      <c r="A37" s="11"/>
      <c r="B37" s="12" t="s">
        <v>29</v>
      </c>
      <c r="C37" s="15">
        <f>２ページ!$E6</f>
        <v>118440</v>
      </c>
      <c r="D37" s="16" t="s">
        <v>25</v>
      </c>
      <c r="E37" s="12"/>
      <c r="F37" s="12" t="s">
        <v>28</v>
      </c>
      <c r="G37" s="15">
        <f>２ページ!$F6</f>
        <v>39358</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3" t="str">
        <f>１ページ!$D$5</f>
        <v>栄村集落協定</v>
      </c>
      <c r="C41" s="123"/>
      <c r="D41" s="17"/>
      <c r="E41" s="18" t="s">
        <v>31</v>
      </c>
      <c r="F41" s="21" t="str">
        <f>１ページ!$D$6</f>
        <v>栄村　太郎</v>
      </c>
      <c r="G41" s="12" t="s">
        <v>34</v>
      </c>
      <c r="H41" s="12"/>
      <c r="I41" s="13"/>
    </row>
    <row r="42" spans="1:9" ht="13.5">
      <c r="A42" s="11"/>
      <c r="B42" s="12"/>
      <c r="C42" s="12"/>
      <c r="D42" s="12"/>
      <c r="E42" s="12"/>
      <c r="F42" s="12"/>
      <c r="G42" s="12"/>
      <c r="H42" s="12"/>
      <c r="I42" s="13"/>
    </row>
    <row r="43" spans="1:9" ht="13.5">
      <c r="A43" s="11"/>
      <c r="B43" s="12" t="s">
        <v>111</v>
      </c>
      <c r="C43" s="12"/>
      <c r="D43" s="12"/>
      <c r="E43" s="12"/>
      <c r="F43" s="12"/>
      <c r="G43" s="12"/>
      <c r="H43" s="12"/>
      <c r="I43" s="13"/>
    </row>
    <row r="44" spans="1:9" ht="13.5">
      <c r="A44" s="11"/>
      <c r="B44" s="12"/>
      <c r="C44" s="12"/>
      <c r="D44" s="12"/>
      <c r="E44" s="12"/>
      <c r="F44" s="12"/>
      <c r="G44" s="12"/>
      <c r="H44" s="12"/>
      <c r="I44" s="13"/>
    </row>
    <row r="45" spans="1:9" ht="13.5">
      <c r="A45" s="11"/>
      <c r="B45" s="124" t="s">
        <v>110</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13:C13"/>
    <mergeCell ref="B17:H20"/>
    <mergeCell ref="B41:C41"/>
    <mergeCell ref="B45:H48"/>
    <mergeCell ref="C24:F24"/>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6.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31">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109</v>
      </c>
      <c r="D1" s="78"/>
      <c r="E1" s="78"/>
      <c r="F1" s="78"/>
      <c r="G1" s="78"/>
      <c r="H1" s="76"/>
      <c r="I1" s="77"/>
    </row>
    <row r="2" spans="1:9" ht="13.5">
      <c r="A2" s="11"/>
      <c r="B2" s="12"/>
      <c r="C2" s="12"/>
      <c r="D2" s="12"/>
      <c r="E2" s="12"/>
      <c r="F2" s="12"/>
      <c r="G2" s="12"/>
      <c r="H2" s="12"/>
      <c r="I2" s="13"/>
    </row>
    <row r="3" spans="1:9" ht="13.5">
      <c r="A3" s="11"/>
      <c r="B3" s="14" t="str">
        <f>２ページ!$A7</f>
        <v>栄村　次郎</v>
      </c>
      <c r="C3" s="12" t="s">
        <v>23</v>
      </c>
      <c r="D3" s="12"/>
      <c r="E3" s="12"/>
      <c r="F3" s="12"/>
      <c r="G3" s="12"/>
      <c r="H3" s="12"/>
      <c r="I3" s="13"/>
    </row>
    <row r="4" spans="1:9" ht="13.5">
      <c r="A4" s="11"/>
      <c r="B4" s="12"/>
      <c r="C4" s="12"/>
      <c r="D4" s="12"/>
      <c r="E4" s="12"/>
      <c r="F4" s="12"/>
      <c r="G4" s="12"/>
      <c r="H4" s="12"/>
      <c r="I4" s="13"/>
    </row>
    <row r="5" spans="1:9" ht="13.5">
      <c r="A5" s="11"/>
      <c r="B5" s="12" t="s">
        <v>24</v>
      </c>
      <c r="C5" s="15">
        <f>２ページ!$B7</f>
        <v>34177</v>
      </c>
      <c r="D5" s="16" t="s">
        <v>25</v>
      </c>
      <c r="E5" s="12"/>
      <c r="F5" s="12"/>
      <c r="G5" s="12"/>
      <c r="H5" s="12"/>
      <c r="I5" s="13"/>
    </row>
    <row r="6" spans="1:9" ht="13.5">
      <c r="A6" s="11"/>
      <c r="B6" s="12"/>
      <c r="C6" s="12"/>
      <c r="D6" s="12"/>
      <c r="E6" s="12"/>
      <c r="F6" s="12"/>
      <c r="G6" s="12"/>
      <c r="H6" s="12"/>
      <c r="I6" s="13"/>
    </row>
    <row r="7" spans="1:9" ht="13.5">
      <c r="A7" s="11"/>
      <c r="B7" s="12" t="s">
        <v>26</v>
      </c>
      <c r="C7" s="15">
        <f>２ページ!$C7</f>
        <v>34178</v>
      </c>
      <c r="D7" s="16" t="s">
        <v>25</v>
      </c>
      <c r="E7" s="12"/>
      <c r="F7" s="12" t="s">
        <v>27</v>
      </c>
      <c r="G7" s="15">
        <f>２ページ!$D7</f>
        <v>22715</v>
      </c>
      <c r="H7" s="16" t="s">
        <v>25</v>
      </c>
      <c r="I7" s="13"/>
    </row>
    <row r="8" spans="1:9" ht="13.5">
      <c r="A8" s="11"/>
      <c r="B8" s="12"/>
      <c r="C8" s="12"/>
      <c r="D8" s="12"/>
      <c r="E8" s="12"/>
      <c r="F8" s="12"/>
      <c r="G8" s="12"/>
      <c r="H8" s="12"/>
      <c r="I8" s="13"/>
    </row>
    <row r="9" spans="1:9" ht="13.5">
      <c r="A9" s="11"/>
      <c r="B9" s="12" t="s">
        <v>29</v>
      </c>
      <c r="C9" s="15">
        <f>２ページ!$E7</f>
        <v>68355</v>
      </c>
      <c r="D9" s="16" t="s">
        <v>25</v>
      </c>
      <c r="E9" s="12"/>
      <c r="F9" s="12" t="s">
        <v>28</v>
      </c>
      <c r="G9" s="15">
        <f>２ページ!$F7</f>
        <v>22715</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t="str">
        <f>１ページ!$D$5</f>
        <v>栄村集落協定</v>
      </c>
      <c r="C13" s="127"/>
      <c r="D13" s="17"/>
      <c r="E13" s="18" t="s">
        <v>31</v>
      </c>
      <c r="F13" s="23" t="str">
        <f>１ページ!$D$6</f>
        <v>栄村　太郎</v>
      </c>
      <c r="G13" s="12" t="s">
        <v>34</v>
      </c>
      <c r="H13" s="12"/>
      <c r="I13" s="13"/>
    </row>
    <row r="14" spans="1:9" ht="13.5">
      <c r="A14" s="11"/>
      <c r="B14" s="12"/>
      <c r="C14" s="12"/>
      <c r="D14" s="12"/>
      <c r="E14" s="12"/>
      <c r="F14" s="12"/>
      <c r="G14" s="12"/>
      <c r="H14" s="12"/>
      <c r="I14" s="13"/>
    </row>
    <row r="15" spans="1:9" ht="13.5">
      <c r="A15" s="11"/>
      <c r="B15" s="12" t="s">
        <v>111</v>
      </c>
      <c r="C15" s="12"/>
      <c r="D15" s="12"/>
      <c r="E15" s="12"/>
      <c r="F15" s="12"/>
      <c r="G15" s="12"/>
      <c r="H15" s="12"/>
      <c r="I15" s="13"/>
    </row>
    <row r="16" spans="1:9" ht="13.5">
      <c r="A16" s="11"/>
      <c r="B16" s="12"/>
      <c r="C16" s="12"/>
      <c r="D16" s="12"/>
      <c r="E16" s="12"/>
      <c r="F16" s="12"/>
      <c r="G16" s="12"/>
      <c r="H16" s="12"/>
      <c r="I16" s="13"/>
    </row>
    <row r="17" spans="1:9" ht="13.5">
      <c r="A17" s="11"/>
      <c r="B17" s="124" t="s">
        <v>110</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109</v>
      </c>
      <c r="D29" s="76"/>
      <c r="E29" s="76"/>
      <c r="F29" s="76"/>
      <c r="G29" s="76"/>
      <c r="H29" s="76"/>
      <c r="I29" s="77"/>
    </row>
    <row r="30" spans="1:9" ht="13.5">
      <c r="A30" s="11"/>
      <c r="B30" s="12"/>
      <c r="C30" s="12"/>
      <c r="D30" s="12"/>
      <c r="E30" s="12"/>
      <c r="F30" s="12"/>
      <c r="G30" s="12"/>
      <c r="H30" s="12"/>
      <c r="I30" s="13"/>
    </row>
    <row r="31" spans="1:9" ht="13.5">
      <c r="A31" s="11"/>
      <c r="B31" s="14" t="str">
        <f>２ページ!$A8</f>
        <v>栄村　三郎</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２ページ!$B8</f>
        <v>190630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２ページ!$C8</f>
        <v>190630</v>
      </c>
      <c r="D35" s="16" t="s">
        <v>25</v>
      </c>
      <c r="E35" s="12"/>
      <c r="F35" s="12" t="s">
        <v>27</v>
      </c>
      <c r="G35" s="15">
        <f>２ページ!$D8</f>
        <v>157621</v>
      </c>
      <c r="H35" s="16" t="s">
        <v>25</v>
      </c>
      <c r="I35" s="13"/>
    </row>
    <row r="36" spans="1:9" ht="13.5">
      <c r="A36" s="11"/>
      <c r="B36" s="12"/>
      <c r="C36" s="12"/>
      <c r="D36" s="12"/>
      <c r="E36" s="12"/>
      <c r="F36" s="12"/>
      <c r="G36" s="12"/>
      <c r="H36" s="12"/>
      <c r="I36" s="13"/>
    </row>
    <row r="37" spans="1:9" ht="13.5">
      <c r="A37" s="11"/>
      <c r="B37" s="12" t="s">
        <v>29</v>
      </c>
      <c r="C37" s="15">
        <f>２ページ!$E8</f>
        <v>381260</v>
      </c>
      <c r="D37" s="16" t="s">
        <v>25</v>
      </c>
      <c r="E37" s="12"/>
      <c r="F37" s="12" t="s">
        <v>28</v>
      </c>
      <c r="G37" s="15">
        <f>２ページ!$F8</f>
        <v>157621</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t="str">
        <f>１ページ!$D$5</f>
        <v>栄村集落協定</v>
      </c>
      <c r="C41" s="127"/>
      <c r="D41" s="17"/>
      <c r="E41" s="18" t="s">
        <v>31</v>
      </c>
      <c r="F41" s="23" t="str">
        <f>１ページ!$D$6</f>
        <v>栄村　太郎</v>
      </c>
      <c r="G41" s="12" t="s">
        <v>34</v>
      </c>
      <c r="H41" s="12"/>
      <c r="I41" s="13"/>
    </row>
    <row r="42" spans="1:9" ht="13.5">
      <c r="A42" s="11"/>
      <c r="B42" s="12"/>
      <c r="C42" s="12"/>
      <c r="D42" s="12"/>
      <c r="E42" s="12"/>
      <c r="F42" s="12"/>
      <c r="G42" s="12"/>
      <c r="H42" s="12"/>
      <c r="I42" s="13"/>
    </row>
    <row r="43" spans="1:9" ht="13.5">
      <c r="A43" s="11"/>
      <c r="B43" s="12" t="s">
        <v>111</v>
      </c>
      <c r="C43" s="12"/>
      <c r="D43" s="12"/>
      <c r="E43" s="12"/>
      <c r="F43" s="12"/>
      <c r="G43" s="12"/>
      <c r="H43" s="12"/>
      <c r="I43" s="13"/>
    </row>
    <row r="44" spans="1:9" ht="13.5">
      <c r="A44" s="11"/>
      <c r="B44" s="12"/>
      <c r="C44" s="12"/>
      <c r="D44" s="12"/>
      <c r="E44" s="12"/>
      <c r="F44" s="12"/>
      <c r="G44" s="12"/>
      <c r="H44" s="12"/>
      <c r="I44" s="13"/>
    </row>
    <row r="45" spans="1:9" ht="13.5">
      <c r="A45" s="11"/>
      <c r="B45" s="124" t="s">
        <v>110</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7.xml><?xml version="1.0" encoding="utf-8"?>
<worksheet xmlns="http://schemas.openxmlformats.org/spreadsheetml/2006/main" xmlns:r="http://schemas.openxmlformats.org/officeDocument/2006/relationships">
  <dimension ref="A1:I48"/>
  <sheetViews>
    <sheetView view="pageBreakPreview" zoomScale="93" zoomScaleSheetLayoutView="93" zoomScalePageLayoutView="0" workbookViewId="0" topLeftCell="A25">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50390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109</v>
      </c>
      <c r="D1" s="76"/>
      <c r="E1" s="76"/>
      <c r="F1" s="76"/>
      <c r="G1" s="76"/>
      <c r="H1" s="76"/>
      <c r="I1" s="77"/>
    </row>
    <row r="2" spans="1:9" ht="13.5">
      <c r="A2" s="11"/>
      <c r="B2" s="12"/>
      <c r="C2" s="12"/>
      <c r="D2" s="12"/>
      <c r="E2" s="12"/>
      <c r="F2" s="12"/>
      <c r="G2" s="12"/>
      <c r="H2" s="12"/>
      <c r="I2" s="13"/>
    </row>
    <row r="3" spans="1:9" ht="13.5">
      <c r="A3" s="11"/>
      <c r="B3" s="14" t="str">
        <f>２ページ!$A9</f>
        <v>山田　三太郎</v>
      </c>
      <c r="C3" s="12" t="s">
        <v>23</v>
      </c>
      <c r="D3" s="12"/>
      <c r="E3" s="12"/>
      <c r="F3" s="12"/>
      <c r="G3" s="12"/>
      <c r="H3" s="12"/>
      <c r="I3" s="13"/>
    </row>
    <row r="4" spans="1:9" ht="13.5">
      <c r="A4" s="11"/>
      <c r="B4" s="12"/>
      <c r="C4" s="12"/>
      <c r="D4" s="12"/>
      <c r="E4" s="12"/>
      <c r="F4" s="12"/>
      <c r="G4" s="12"/>
      <c r="H4" s="12"/>
      <c r="I4" s="13"/>
    </row>
    <row r="5" spans="1:9" ht="13.5">
      <c r="A5" s="11"/>
      <c r="B5" s="12" t="s">
        <v>24</v>
      </c>
      <c r="C5" s="15">
        <f>２ページ!$B9</f>
        <v>89141</v>
      </c>
      <c r="D5" s="16" t="s">
        <v>25</v>
      </c>
      <c r="E5" s="12"/>
      <c r="F5" s="12"/>
      <c r="G5" s="12"/>
      <c r="H5" s="12"/>
      <c r="I5" s="13"/>
    </row>
    <row r="6" spans="1:9" ht="13.5">
      <c r="A6" s="11"/>
      <c r="B6" s="12"/>
      <c r="C6" s="12"/>
      <c r="D6" s="12"/>
      <c r="E6" s="12"/>
      <c r="F6" s="12"/>
      <c r="G6" s="12"/>
      <c r="H6" s="12"/>
      <c r="I6" s="13"/>
    </row>
    <row r="7" spans="1:9" ht="13.5">
      <c r="A7" s="11"/>
      <c r="B7" s="12" t="s">
        <v>26</v>
      </c>
      <c r="C7" s="15">
        <f>２ページ!$C9</f>
        <v>89141</v>
      </c>
      <c r="D7" s="16" t="s">
        <v>25</v>
      </c>
      <c r="E7" s="12"/>
      <c r="F7" s="12" t="s">
        <v>27</v>
      </c>
      <c r="G7" s="15">
        <f>２ページ!$D9</f>
        <v>68765</v>
      </c>
      <c r="H7" s="16" t="s">
        <v>25</v>
      </c>
      <c r="I7" s="13"/>
    </row>
    <row r="8" spans="1:9" ht="13.5">
      <c r="A8" s="11"/>
      <c r="B8" s="12"/>
      <c r="C8" s="12"/>
      <c r="D8" s="12"/>
      <c r="E8" s="12"/>
      <c r="F8" s="12"/>
      <c r="G8" s="12"/>
      <c r="H8" s="12"/>
      <c r="I8" s="13"/>
    </row>
    <row r="9" spans="1:9" ht="13.5">
      <c r="A9" s="11"/>
      <c r="B9" s="12" t="s">
        <v>29</v>
      </c>
      <c r="C9" s="15">
        <f>２ページ!$E9</f>
        <v>178282</v>
      </c>
      <c r="D9" s="16" t="s">
        <v>25</v>
      </c>
      <c r="E9" s="12"/>
      <c r="F9" s="12" t="s">
        <v>28</v>
      </c>
      <c r="G9" s="15">
        <f>２ページ!$F9</f>
        <v>68765</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t="str">
        <f>１ページ!$D$5</f>
        <v>栄村集落協定</v>
      </c>
      <c r="C13" s="127"/>
      <c r="D13" s="17"/>
      <c r="E13" s="18" t="s">
        <v>31</v>
      </c>
      <c r="F13" s="23" t="str">
        <f>１ページ!$D$6</f>
        <v>栄村　太郎</v>
      </c>
      <c r="G13" s="12" t="s">
        <v>34</v>
      </c>
      <c r="H13" s="12"/>
      <c r="I13" s="13"/>
    </row>
    <row r="14" spans="1:9" ht="13.5">
      <c r="A14" s="11"/>
      <c r="B14" s="12"/>
      <c r="C14" s="12"/>
      <c r="D14" s="12"/>
      <c r="E14" s="12"/>
      <c r="F14" s="12"/>
      <c r="G14" s="12"/>
      <c r="H14" s="12"/>
      <c r="I14" s="13"/>
    </row>
    <row r="15" spans="1:9" ht="13.5">
      <c r="A15" s="11"/>
      <c r="B15" s="12" t="s">
        <v>111</v>
      </c>
      <c r="C15" s="12"/>
      <c r="D15" s="12"/>
      <c r="E15" s="12"/>
      <c r="F15" s="12"/>
      <c r="G15" s="12"/>
      <c r="H15" s="12"/>
      <c r="I15" s="13"/>
    </row>
    <row r="16" spans="1:9" ht="13.5">
      <c r="A16" s="11"/>
      <c r="B16" s="12"/>
      <c r="C16" s="12"/>
      <c r="D16" s="12"/>
      <c r="E16" s="12"/>
      <c r="F16" s="12"/>
      <c r="G16" s="12"/>
      <c r="H16" s="12"/>
      <c r="I16" s="13"/>
    </row>
    <row r="17" spans="1:9" ht="13.5">
      <c r="A17" s="11"/>
      <c r="B17" s="124" t="s">
        <v>110</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109</v>
      </c>
      <c r="D29" s="76"/>
      <c r="E29" s="76"/>
      <c r="F29" s="76"/>
      <c r="G29" s="76"/>
      <c r="H29" s="76"/>
      <c r="I29" s="77"/>
    </row>
    <row r="30" spans="1:9" ht="13.5">
      <c r="A30" s="11"/>
      <c r="B30" s="12"/>
      <c r="C30" s="12"/>
      <c r="D30" s="12"/>
      <c r="E30" s="12"/>
      <c r="F30" s="12"/>
      <c r="G30" s="12"/>
      <c r="H30" s="12"/>
      <c r="I30" s="13"/>
    </row>
    <row r="31" spans="1:9" ht="13.5">
      <c r="A31" s="11"/>
      <c r="B31" s="14" t="str">
        <f>２ページ!$A10</f>
        <v>藤木　六郎</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２ページ!$B10</f>
        <v>69541</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２ページ!$C10</f>
        <v>69542</v>
      </c>
      <c r="D35" s="16" t="s">
        <v>25</v>
      </c>
      <c r="E35" s="12"/>
      <c r="F35" s="12" t="s">
        <v>27</v>
      </c>
      <c r="G35" s="15">
        <f>２ページ!$D10</f>
        <v>46218</v>
      </c>
      <c r="H35" s="16" t="s">
        <v>25</v>
      </c>
      <c r="I35" s="13"/>
    </row>
    <row r="36" spans="1:9" ht="13.5">
      <c r="A36" s="11"/>
      <c r="B36" s="12"/>
      <c r="C36" s="12"/>
      <c r="D36" s="12"/>
      <c r="E36" s="12"/>
      <c r="F36" s="12"/>
      <c r="G36" s="12"/>
      <c r="H36" s="12"/>
      <c r="I36" s="13"/>
    </row>
    <row r="37" spans="1:9" ht="13.5">
      <c r="A37" s="11"/>
      <c r="B37" s="12" t="s">
        <v>29</v>
      </c>
      <c r="C37" s="15">
        <f>２ページ!$E10</f>
        <v>139083</v>
      </c>
      <c r="D37" s="16" t="s">
        <v>25</v>
      </c>
      <c r="E37" s="12"/>
      <c r="F37" s="12" t="s">
        <v>28</v>
      </c>
      <c r="G37" s="15">
        <f>２ページ!$F10</f>
        <v>46218</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t="str">
        <f>１ページ!$D$5</f>
        <v>栄村集落協定</v>
      </c>
      <c r="C41" s="127"/>
      <c r="D41" s="17"/>
      <c r="E41" s="18" t="s">
        <v>31</v>
      </c>
      <c r="F41" s="23" t="str">
        <f>１ページ!$D$6</f>
        <v>栄村　太郎</v>
      </c>
      <c r="G41" s="12" t="s">
        <v>34</v>
      </c>
      <c r="H41" s="12"/>
      <c r="I41" s="13"/>
    </row>
    <row r="42" spans="1:9" ht="13.5">
      <c r="A42" s="11"/>
      <c r="B42" s="12"/>
      <c r="C42" s="12"/>
      <c r="D42" s="12"/>
      <c r="E42" s="12"/>
      <c r="F42" s="12"/>
      <c r="G42" s="12"/>
      <c r="H42" s="12"/>
      <c r="I42" s="13"/>
    </row>
    <row r="43" spans="1:9" ht="13.5">
      <c r="A43" s="11"/>
      <c r="B43" s="12" t="s">
        <v>111</v>
      </c>
      <c r="C43" s="12"/>
      <c r="D43" s="12"/>
      <c r="E43" s="12"/>
      <c r="F43" s="12"/>
      <c r="G43" s="12"/>
      <c r="H43" s="12"/>
      <c r="I43" s="13"/>
    </row>
    <row r="44" spans="1:9" ht="13.5">
      <c r="A44" s="11"/>
      <c r="B44" s="12"/>
      <c r="C44" s="12"/>
      <c r="D44" s="12"/>
      <c r="E44" s="12"/>
      <c r="F44" s="12"/>
      <c r="G44" s="12"/>
      <c r="H44" s="12"/>
      <c r="I44" s="13"/>
    </row>
    <row r="45" spans="1:9" ht="13.5">
      <c r="A45" s="11"/>
      <c r="B45" s="124" t="s">
        <v>110</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8.xml><?xml version="1.0" encoding="utf-8"?>
<worksheet xmlns="http://schemas.openxmlformats.org/spreadsheetml/2006/main" xmlns:r="http://schemas.openxmlformats.org/officeDocument/2006/relationships">
  <dimension ref="A1:I48"/>
  <sheetViews>
    <sheetView view="pageBreakPreview" zoomScale="93" zoomScaleSheetLayoutView="93" zoomScalePageLayoutView="0" workbookViewId="0" topLeftCell="A19">
      <selection activeCell="B1" sqref="B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50390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109</v>
      </c>
      <c r="D1" s="76"/>
      <c r="E1" s="76"/>
      <c r="F1" s="76"/>
      <c r="G1" s="76"/>
      <c r="H1" s="76"/>
      <c r="I1" s="77"/>
    </row>
    <row r="2" spans="1:9" ht="13.5">
      <c r="A2" s="11"/>
      <c r="B2" s="12"/>
      <c r="C2" s="12"/>
      <c r="D2" s="12"/>
      <c r="E2" s="12"/>
      <c r="F2" s="12"/>
      <c r="G2" s="12"/>
      <c r="H2" s="12"/>
      <c r="I2" s="13"/>
    </row>
    <row r="3" spans="1:9" ht="13.5">
      <c r="A3" s="11"/>
      <c r="B3" s="14" t="str">
        <f>２ページ!$A11</f>
        <v>福原　一郎</v>
      </c>
      <c r="C3" s="12" t="s">
        <v>23</v>
      </c>
      <c r="D3" s="12"/>
      <c r="E3" s="12"/>
      <c r="F3" s="12"/>
      <c r="G3" s="12"/>
      <c r="H3" s="12"/>
      <c r="I3" s="13"/>
    </row>
    <row r="4" spans="1:9" ht="13.5">
      <c r="A4" s="11"/>
      <c r="B4" s="12"/>
      <c r="C4" s="12"/>
      <c r="D4" s="12"/>
      <c r="E4" s="12"/>
      <c r="F4" s="12"/>
      <c r="G4" s="12"/>
      <c r="H4" s="12"/>
      <c r="I4" s="13"/>
    </row>
    <row r="5" spans="1:9" ht="13.5">
      <c r="A5" s="11"/>
      <c r="B5" s="12" t="s">
        <v>24</v>
      </c>
      <c r="C5" s="15">
        <f>２ページ!$B11</f>
        <v>79191</v>
      </c>
      <c r="D5" s="16" t="s">
        <v>25</v>
      </c>
      <c r="E5" s="12"/>
      <c r="F5" s="12"/>
      <c r="G5" s="12"/>
      <c r="H5" s="12"/>
      <c r="I5" s="13"/>
    </row>
    <row r="6" spans="1:9" ht="13.5">
      <c r="A6" s="11"/>
      <c r="B6" s="12"/>
      <c r="C6" s="12"/>
      <c r="D6" s="12"/>
      <c r="E6" s="12"/>
      <c r="F6" s="12"/>
      <c r="G6" s="12"/>
      <c r="H6" s="12"/>
      <c r="I6" s="13"/>
    </row>
    <row r="7" spans="1:9" ht="13.5">
      <c r="A7" s="11"/>
      <c r="B7" s="12" t="s">
        <v>26</v>
      </c>
      <c r="C7" s="15">
        <f>２ページ!$C11</f>
        <v>79191</v>
      </c>
      <c r="D7" s="16" t="s">
        <v>25</v>
      </c>
      <c r="E7" s="12"/>
      <c r="F7" s="12" t="s">
        <v>27</v>
      </c>
      <c r="G7" s="15">
        <f>２ページ!$D11</f>
        <v>52631</v>
      </c>
      <c r="H7" s="16" t="s">
        <v>25</v>
      </c>
      <c r="I7" s="13"/>
    </row>
    <row r="8" spans="1:9" ht="13.5">
      <c r="A8" s="11"/>
      <c r="B8" s="12"/>
      <c r="C8" s="12"/>
      <c r="D8" s="12"/>
      <c r="E8" s="12"/>
      <c r="F8" s="12"/>
      <c r="G8" s="12"/>
      <c r="H8" s="12"/>
      <c r="I8" s="13"/>
    </row>
    <row r="9" spans="1:9" ht="13.5">
      <c r="A9" s="11"/>
      <c r="B9" s="12" t="s">
        <v>29</v>
      </c>
      <c r="C9" s="15">
        <f>２ページ!$E11</f>
        <v>158382</v>
      </c>
      <c r="D9" s="16" t="s">
        <v>25</v>
      </c>
      <c r="E9" s="12"/>
      <c r="F9" s="12" t="s">
        <v>28</v>
      </c>
      <c r="G9" s="15">
        <f>２ページ!$F11</f>
        <v>52631</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t="str">
        <f>１ページ!$D$5</f>
        <v>栄村集落協定</v>
      </c>
      <c r="C13" s="127"/>
      <c r="D13" s="17"/>
      <c r="E13" s="18" t="s">
        <v>31</v>
      </c>
      <c r="F13" s="23" t="str">
        <f>１ページ!$D$6</f>
        <v>栄村　太郎</v>
      </c>
      <c r="G13" s="12" t="s">
        <v>34</v>
      </c>
      <c r="H13" s="12"/>
      <c r="I13" s="13"/>
    </row>
    <row r="14" spans="1:9" ht="13.5">
      <c r="A14" s="11"/>
      <c r="B14" s="12"/>
      <c r="C14" s="12"/>
      <c r="D14" s="12"/>
      <c r="E14" s="12"/>
      <c r="F14" s="12"/>
      <c r="G14" s="12"/>
      <c r="H14" s="12"/>
      <c r="I14" s="13"/>
    </row>
    <row r="15" spans="1:9" ht="13.5">
      <c r="A15" s="11"/>
      <c r="B15" s="12" t="s">
        <v>111</v>
      </c>
      <c r="C15" s="12"/>
      <c r="D15" s="12"/>
      <c r="E15" s="12"/>
      <c r="F15" s="12"/>
      <c r="G15" s="12"/>
      <c r="H15" s="12"/>
      <c r="I15" s="13"/>
    </row>
    <row r="16" spans="1:9" ht="13.5">
      <c r="A16" s="11"/>
      <c r="B16" s="12"/>
      <c r="C16" s="12"/>
      <c r="D16" s="12"/>
      <c r="E16" s="12"/>
      <c r="F16" s="12"/>
      <c r="G16" s="12"/>
      <c r="H16" s="12"/>
      <c r="I16" s="13"/>
    </row>
    <row r="17" spans="1:9" ht="13.5">
      <c r="A17" s="11"/>
      <c r="B17" s="124" t="s">
        <v>110</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109</v>
      </c>
      <c r="D29" s="76"/>
      <c r="E29" s="76"/>
      <c r="F29" s="76"/>
      <c r="G29" s="76"/>
      <c r="H29" s="76"/>
      <c r="I29" s="77"/>
    </row>
    <row r="30" spans="1:9" ht="13.5">
      <c r="A30" s="11"/>
      <c r="B30" s="12"/>
      <c r="C30" s="12"/>
      <c r="D30" s="12"/>
      <c r="E30" s="12"/>
      <c r="F30" s="12"/>
      <c r="G30" s="12"/>
      <c r="H30" s="12"/>
      <c r="I30" s="13"/>
    </row>
    <row r="31" spans="1:9" ht="13.5">
      <c r="A31" s="11"/>
      <c r="B31" s="14" t="str">
        <f>２ページ!$A12</f>
        <v>斉藤　政太郎</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２ページ!$B12</f>
        <v>23446</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２ページ!$C12</f>
        <v>23447</v>
      </c>
      <c r="D35" s="16" t="s">
        <v>25</v>
      </c>
      <c r="E35" s="12"/>
      <c r="F35" s="12" t="s">
        <v>27</v>
      </c>
      <c r="G35" s="15">
        <f>２ページ!$D12</f>
        <v>15583</v>
      </c>
      <c r="H35" s="16" t="s">
        <v>25</v>
      </c>
      <c r="I35" s="13"/>
    </row>
    <row r="36" spans="1:9" ht="13.5">
      <c r="A36" s="11"/>
      <c r="B36" s="12"/>
      <c r="C36" s="12"/>
      <c r="D36" s="12"/>
      <c r="E36" s="12"/>
      <c r="F36" s="12"/>
      <c r="G36" s="12"/>
      <c r="H36" s="12"/>
      <c r="I36" s="13"/>
    </row>
    <row r="37" spans="1:9" ht="13.5">
      <c r="A37" s="11"/>
      <c r="B37" s="12" t="s">
        <v>29</v>
      </c>
      <c r="C37" s="15">
        <f>２ページ!$E12</f>
        <v>46893</v>
      </c>
      <c r="D37" s="16" t="s">
        <v>25</v>
      </c>
      <c r="E37" s="12"/>
      <c r="F37" s="12" t="s">
        <v>28</v>
      </c>
      <c r="G37" s="15">
        <f>２ページ!$F12</f>
        <v>15583</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t="str">
        <f>１ページ!$D$5</f>
        <v>栄村集落協定</v>
      </c>
      <c r="C41" s="127"/>
      <c r="D41" s="17"/>
      <c r="E41" s="18" t="s">
        <v>31</v>
      </c>
      <c r="F41" s="23" t="str">
        <f>１ページ!$D$6</f>
        <v>栄村　太郎</v>
      </c>
      <c r="G41" s="12" t="s">
        <v>34</v>
      </c>
      <c r="H41" s="12"/>
      <c r="I41" s="13"/>
    </row>
    <row r="42" spans="1:9" ht="13.5">
      <c r="A42" s="11"/>
      <c r="B42" s="12"/>
      <c r="C42" s="12"/>
      <c r="D42" s="12"/>
      <c r="E42" s="12"/>
      <c r="F42" s="12"/>
      <c r="G42" s="12"/>
      <c r="H42" s="12"/>
      <c r="I42" s="13"/>
    </row>
    <row r="43" spans="1:9" ht="13.5">
      <c r="A43" s="11"/>
      <c r="B43" s="12" t="s">
        <v>111</v>
      </c>
      <c r="C43" s="12"/>
      <c r="D43" s="12"/>
      <c r="E43" s="12"/>
      <c r="F43" s="12"/>
      <c r="G43" s="12"/>
      <c r="H43" s="12"/>
      <c r="I43" s="13"/>
    </row>
    <row r="44" spans="1:9" ht="13.5">
      <c r="A44" s="11"/>
      <c r="B44" s="12"/>
      <c r="C44" s="12"/>
      <c r="D44" s="12"/>
      <c r="E44" s="12"/>
      <c r="F44" s="12"/>
      <c r="G44" s="12"/>
      <c r="H44" s="12"/>
      <c r="I44" s="13"/>
    </row>
    <row r="45" spans="1:9" ht="13.5">
      <c r="A45" s="11"/>
      <c r="B45" s="124" t="s">
        <v>110</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9.xml><?xml version="1.0" encoding="utf-8"?>
<worksheet xmlns="http://schemas.openxmlformats.org/spreadsheetml/2006/main" xmlns:r="http://schemas.openxmlformats.org/officeDocument/2006/relationships">
  <dimension ref="A1:I48"/>
  <sheetViews>
    <sheetView view="pageBreakPreview" zoomScale="93" zoomScaleSheetLayoutView="93" zoomScalePageLayoutView="0" workbookViewId="0" topLeftCell="A34">
      <selection activeCell="B2" sqref="B2"/>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50390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109</v>
      </c>
      <c r="D1" s="76"/>
      <c r="E1" s="76"/>
      <c r="F1" s="76"/>
      <c r="G1" s="76"/>
      <c r="H1" s="76"/>
      <c r="I1" s="77"/>
    </row>
    <row r="2" spans="1:9" ht="13.5">
      <c r="A2" s="11"/>
      <c r="B2" s="12"/>
      <c r="C2" s="12"/>
      <c r="D2" s="12"/>
      <c r="E2" s="12"/>
      <c r="F2" s="12"/>
      <c r="G2" s="12"/>
      <c r="H2" s="12"/>
      <c r="I2" s="13"/>
    </row>
    <row r="3" spans="1:9" ht="13.5">
      <c r="A3" s="11"/>
      <c r="B3" s="14" t="str">
        <f>２ページ!$A13</f>
        <v>月岡　万太郎</v>
      </c>
      <c r="C3" s="12" t="s">
        <v>23</v>
      </c>
      <c r="D3" s="12"/>
      <c r="E3" s="12"/>
      <c r="F3" s="12"/>
      <c r="G3" s="12"/>
      <c r="H3" s="12"/>
      <c r="I3" s="13"/>
    </row>
    <row r="4" spans="1:9" ht="13.5">
      <c r="A4" s="11"/>
      <c r="B4" s="12"/>
      <c r="C4" s="12"/>
      <c r="D4" s="12"/>
      <c r="E4" s="12"/>
      <c r="F4" s="12"/>
      <c r="G4" s="12"/>
      <c r="H4" s="12"/>
      <c r="I4" s="13"/>
    </row>
    <row r="5" spans="1:9" ht="13.5">
      <c r="A5" s="11"/>
      <c r="B5" s="12" t="s">
        <v>24</v>
      </c>
      <c r="C5" s="15">
        <f>２ページ!$B13</f>
        <v>13072</v>
      </c>
      <c r="D5" s="16" t="s">
        <v>25</v>
      </c>
      <c r="E5" s="12"/>
      <c r="F5" s="12"/>
      <c r="G5" s="12"/>
      <c r="H5" s="12"/>
      <c r="I5" s="13"/>
    </row>
    <row r="6" spans="1:9" ht="13.5">
      <c r="A6" s="11"/>
      <c r="B6" s="12"/>
      <c r="C6" s="12"/>
      <c r="D6" s="12"/>
      <c r="E6" s="12"/>
      <c r="F6" s="12"/>
      <c r="G6" s="12"/>
      <c r="H6" s="12"/>
      <c r="I6" s="13"/>
    </row>
    <row r="7" spans="1:9" ht="13.5">
      <c r="A7" s="11"/>
      <c r="B7" s="12" t="s">
        <v>26</v>
      </c>
      <c r="C7" s="15">
        <f>２ページ!$C13</f>
        <v>13073</v>
      </c>
      <c r="D7" s="16" t="s">
        <v>25</v>
      </c>
      <c r="E7" s="12"/>
      <c r="F7" s="12" t="s">
        <v>27</v>
      </c>
      <c r="G7" s="15">
        <f>２ページ!$D13</f>
        <v>8688</v>
      </c>
      <c r="H7" s="16" t="s">
        <v>25</v>
      </c>
      <c r="I7" s="13"/>
    </row>
    <row r="8" spans="1:9" ht="13.5">
      <c r="A8" s="11"/>
      <c r="B8" s="12"/>
      <c r="C8" s="12"/>
      <c r="D8" s="12"/>
      <c r="E8" s="12"/>
      <c r="F8" s="12"/>
      <c r="G8" s="12"/>
      <c r="H8" s="12"/>
      <c r="I8" s="13"/>
    </row>
    <row r="9" spans="1:9" ht="13.5">
      <c r="A9" s="11"/>
      <c r="B9" s="12" t="s">
        <v>29</v>
      </c>
      <c r="C9" s="15">
        <f>２ページ!$E13</f>
        <v>26145</v>
      </c>
      <c r="D9" s="16" t="s">
        <v>25</v>
      </c>
      <c r="E9" s="12"/>
      <c r="F9" s="12" t="s">
        <v>28</v>
      </c>
      <c r="G9" s="15">
        <f>２ページ!$F13</f>
        <v>8688</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t="str">
        <f>１ページ!$D$5</f>
        <v>栄村集落協定</v>
      </c>
      <c r="C13" s="127"/>
      <c r="D13" s="17"/>
      <c r="E13" s="18" t="s">
        <v>31</v>
      </c>
      <c r="F13" s="23" t="str">
        <f>１ページ!$D$6</f>
        <v>栄村　太郎</v>
      </c>
      <c r="G13" s="12" t="s">
        <v>34</v>
      </c>
      <c r="H13" s="12"/>
      <c r="I13" s="13"/>
    </row>
    <row r="14" spans="1:9" ht="13.5">
      <c r="A14" s="11"/>
      <c r="B14" s="12"/>
      <c r="C14" s="12"/>
      <c r="D14" s="12"/>
      <c r="E14" s="12"/>
      <c r="F14" s="12"/>
      <c r="G14" s="12"/>
      <c r="H14" s="12"/>
      <c r="I14" s="13"/>
    </row>
    <row r="15" spans="1:9" ht="13.5">
      <c r="A15" s="11"/>
      <c r="B15" s="12" t="s">
        <v>111</v>
      </c>
      <c r="C15" s="12"/>
      <c r="D15" s="12"/>
      <c r="E15" s="12"/>
      <c r="F15" s="12"/>
      <c r="G15" s="12"/>
      <c r="H15" s="12"/>
      <c r="I15" s="13"/>
    </row>
    <row r="16" spans="1:9" ht="13.5">
      <c r="A16" s="11"/>
      <c r="B16" s="12"/>
      <c r="C16" s="12"/>
      <c r="D16" s="12"/>
      <c r="E16" s="12"/>
      <c r="F16" s="12"/>
      <c r="G16" s="12"/>
      <c r="H16" s="12"/>
      <c r="I16" s="13"/>
    </row>
    <row r="17" spans="1:9" ht="13.5">
      <c r="A17" s="11"/>
      <c r="B17" s="124" t="s">
        <v>110</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109</v>
      </c>
      <c r="D29" s="76"/>
      <c r="E29" s="76"/>
      <c r="F29" s="76"/>
      <c r="G29" s="76"/>
      <c r="H29" s="76"/>
      <c r="I29" s="77"/>
    </row>
    <row r="30" spans="1:9" ht="13.5">
      <c r="A30" s="11"/>
      <c r="B30" s="12"/>
      <c r="C30" s="12"/>
      <c r="D30" s="12"/>
      <c r="E30" s="12"/>
      <c r="F30" s="12"/>
      <c r="G30" s="12"/>
      <c r="H30" s="12"/>
      <c r="I30" s="13"/>
    </row>
    <row r="31" spans="1:9" ht="13.5">
      <c r="A31" s="11"/>
      <c r="B31" s="14" t="str">
        <f>２ページ!$A14</f>
        <v>小林　五郎</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２ページ!$B14</f>
        <v>62558</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２ページ!$C14</f>
        <v>62558</v>
      </c>
      <c r="D35" s="16" t="s">
        <v>25</v>
      </c>
      <c r="E35" s="12"/>
      <c r="F35" s="12" t="s">
        <v>27</v>
      </c>
      <c r="G35" s="15">
        <f>２ページ!$D14</f>
        <v>54118</v>
      </c>
      <c r="H35" s="16" t="s">
        <v>25</v>
      </c>
      <c r="I35" s="13"/>
    </row>
    <row r="36" spans="1:9" ht="13.5">
      <c r="A36" s="11"/>
      <c r="B36" s="12"/>
      <c r="C36" s="12"/>
      <c r="D36" s="12"/>
      <c r="E36" s="12"/>
      <c r="F36" s="12"/>
      <c r="G36" s="12"/>
      <c r="H36" s="12"/>
      <c r="I36" s="13"/>
    </row>
    <row r="37" spans="1:9" ht="13.5">
      <c r="A37" s="11"/>
      <c r="B37" s="12" t="s">
        <v>29</v>
      </c>
      <c r="C37" s="15">
        <f>２ページ!$E14</f>
        <v>125116</v>
      </c>
      <c r="D37" s="16" t="s">
        <v>25</v>
      </c>
      <c r="E37" s="12"/>
      <c r="F37" s="12" t="s">
        <v>28</v>
      </c>
      <c r="G37" s="15">
        <f>２ページ!$F14</f>
        <v>54118</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t="str">
        <f>１ページ!$D$5</f>
        <v>栄村集落協定</v>
      </c>
      <c r="C41" s="127"/>
      <c r="D41" s="17"/>
      <c r="E41" s="18" t="s">
        <v>31</v>
      </c>
      <c r="F41" s="23" t="str">
        <f>１ページ!$D$6</f>
        <v>栄村　太郎</v>
      </c>
      <c r="G41" s="12" t="s">
        <v>34</v>
      </c>
      <c r="H41" s="12"/>
      <c r="I41" s="13"/>
    </row>
    <row r="42" spans="1:9" ht="13.5">
      <c r="A42" s="11"/>
      <c r="B42" s="12"/>
      <c r="C42" s="12"/>
      <c r="D42" s="12"/>
      <c r="E42" s="12"/>
      <c r="F42" s="12"/>
      <c r="G42" s="12"/>
      <c r="H42" s="12"/>
      <c r="I42" s="13"/>
    </row>
    <row r="43" spans="1:9" ht="13.5">
      <c r="A43" s="11"/>
      <c r="B43" s="12" t="s">
        <v>111</v>
      </c>
      <c r="C43" s="12"/>
      <c r="D43" s="12"/>
      <c r="E43" s="12"/>
      <c r="F43" s="12"/>
      <c r="G43" s="12"/>
      <c r="H43" s="12"/>
      <c r="I43" s="13"/>
    </row>
    <row r="44" spans="1:9" ht="13.5">
      <c r="A44" s="11"/>
      <c r="B44" s="12"/>
      <c r="C44" s="12"/>
      <c r="D44" s="12"/>
      <c r="E44" s="12"/>
      <c r="F44" s="12"/>
      <c r="G44" s="12"/>
      <c r="H44" s="12"/>
      <c r="I44" s="13"/>
    </row>
    <row r="45" spans="1:9" ht="13.5">
      <c r="A45" s="11"/>
      <c r="B45" s="124" t="s">
        <v>110</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栄村役場</dc:creator>
  <cp:keywords/>
  <dc:description/>
  <cp:lastModifiedBy>長田 雄一郎</cp:lastModifiedBy>
  <cp:lastPrinted>2023-12-27T09:35:54Z</cp:lastPrinted>
  <dcterms:created xsi:type="dcterms:W3CDTF">2007-01-15T23:30:40Z</dcterms:created>
  <dcterms:modified xsi:type="dcterms:W3CDTF">2023-12-27T09:36:02Z</dcterms:modified>
  <cp:category/>
  <cp:version/>
  <cp:contentType/>
  <cp:contentStatus/>
</cp:coreProperties>
</file>